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Dropbox\Academy\"/>
    </mc:Choice>
  </mc:AlternateContent>
  <xr:revisionPtr revIDLastSave="0" documentId="13_ncr:1_{B0207FDC-FE9D-4FD0-8148-E745CFF1C424}" xr6:coauthVersionLast="47" xr6:coauthVersionMax="47" xr10:uidLastSave="{00000000-0000-0000-0000-000000000000}"/>
  <bookViews>
    <workbookView xWindow="-120" yWindow="-120" windowWidth="29040" windowHeight="15720" tabRatio="500" activeTab="4" xr2:uid="{00000000-000D-0000-FFFF-FFFF00000000}"/>
  </bookViews>
  <sheets>
    <sheet name="Read Me" sheetId="13" r:id="rId1"/>
    <sheet name="Business &amp; Personal Costs" sheetId="1" r:id="rId2"/>
    <sheet name="Variable Costs" sheetId="2" r:id="rId3"/>
    <sheet name="Service 1" sheetId="3" r:id="rId4"/>
    <sheet name="Service 2" sheetId="4" r:id="rId5"/>
    <sheet name="Service 3" sheetId="5" r:id="rId6"/>
    <sheet name="Service 4" sheetId="6" r:id="rId7"/>
    <sheet name="Service 5" sheetId="7" r:id="rId8"/>
    <sheet name="Service 6" sheetId="8" r:id="rId9"/>
    <sheet name="Service 7" sheetId="9" r:id="rId10"/>
    <sheet name="Service 8" sheetId="10" r:id="rId11"/>
    <sheet name="Service 9" sheetId="11" r:id="rId12"/>
    <sheet name="Service 10" sheetId="12" r:id="rId13"/>
  </sheets>
  <definedNames>
    <definedName name="Enter_as_decimal_e.g._0.20___20">'Business &amp; Personal Costs'!$F$67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52" i="1" l="1"/>
  <c r="F41" i="2" l="1"/>
  <c r="F42" i="2"/>
  <c r="F43" i="2"/>
  <c r="F44" i="2"/>
  <c r="F45" i="2"/>
  <c r="D20" i="1"/>
  <c r="D41" i="1"/>
  <c r="C22" i="1"/>
  <c r="C43" i="1"/>
  <c r="C42" i="1"/>
  <c r="C21" i="1"/>
  <c r="B23" i="1"/>
  <c r="C27" i="1"/>
  <c r="D27" i="1"/>
  <c r="D40" i="1"/>
  <c r="D39" i="1"/>
  <c r="D38" i="1"/>
  <c r="D37" i="1"/>
  <c r="D36" i="1"/>
  <c r="D35" i="1"/>
  <c r="D34" i="1"/>
  <c r="D33" i="1"/>
  <c r="D31" i="1"/>
  <c r="D30" i="1"/>
  <c r="D32" i="1"/>
  <c r="D29" i="1"/>
  <c r="D28" i="1"/>
  <c r="C8" i="1"/>
  <c r="C7" i="1"/>
  <c r="C9" i="1"/>
  <c r="C10" i="1"/>
  <c r="C11" i="1"/>
  <c r="C12" i="1"/>
  <c r="C13" i="1"/>
  <c r="C14" i="1"/>
  <c r="C15" i="1"/>
  <c r="C16" i="1"/>
  <c r="C17" i="1"/>
  <c r="C18" i="1"/>
  <c r="C19" i="1"/>
  <c r="C20" i="1"/>
  <c r="C6" i="1"/>
  <c r="D19" i="1"/>
  <c r="D18" i="1"/>
  <c r="D17" i="1"/>
  <c r="D16" i="1"/>
  <c r="D14" i="1"/>
  <c r="D12" i="1"/>
  <c r="D11" i="1"/>
  <c r="D10" i="1"/>
  <c r="D15" i="1"/>
  <c r="D13" i="1"/>
  <c r="D9" i="1"/>
  <c r="D8" i="1"/>
  <c r="D7" i="1"/>
  <c r="D6" i="1"/>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B61" i="1"/>
  <c r="D42" i="1" s="1"/>
  <c r="E32" i="12"/>
  <c r="B41" i="12" s="1"/>
  <c r="C23" i="12"/>
  <c r="E23" i="12" s="1"/>
  <c r="C22" i="12"/>
  <c r="E22" i="12" s="1"/>
  <c r="C21" i="12"/>
  <c r="E21" i="12" s="1"/>
  <c r="C20" i="12"/>
  <c r="E20" i="12" s="1"/>
  <c r="C19" i="12"/>
  <c r="E19" i="12" s="1"/>
  <c r="C18" i="12"/>
  <c r="E18" i="12" s="1"/>
  <c r="C17" i="12"/>
  <c r="E17" i="12" s="1"/>
  <c r="C16" i="12"/>
  <c r="E16" i="12" s="1"/>
  <c r="C15" i="12"/>
  <c r="E15" i="12" s="1"/>
  <c r="C14" i="12"/>
  <c r="E14" i="12" s="1"/>
  <c r="C11" i="12"/>
  <c r="B8" i="12"/>
  <c r="D7" i="12"/>
  <c r="E32" i="11"/>
  <c r="B41" i="11" s="1"/>
  <c r="C23" i="11"/>
  <c r="E23" i="11" s="1"/>
  <c r="C22" i="11"/>
  <c r="E22" i="11" s="1"/>
  <c r="C21" i="11"/>
  <c r="E21" i="11" s="1"/>
  <c r="C20" i="11"/>
  <c r="E20" i="11" s="1"/>
  <c r="C19" i="11"/>
  <c r="E19" i="11" s="1"/>
  <c r="C18" i="11"/>
  <c r="E18" i="11" s="1"/>
  <c r="C17" i="11"/>
  <c r="E17" i="11" s="1"/>
  <c r="C16" i="11"/>
  <c r="E16" i="11" s="1"/>
  <c r="C15" i="11"/>
  <c r="E15" i="11" s="1"/>
  <c r="C14" i="11"/>
  <c r="E14" i="11" s="1"/>
  <c r="C11" i="11"/>
  <c r="B8" i="11"/>
  <c r="D7" i="11"/>
  <c r="E32" i="10"/>
  <c r="B41" i="10" s="1"/>
  <c r="C23" i="10"/>
  <c r="E23" i="10" s="1"/>
  <c r="C22" i="10"/>
  <c r="E22" i="10" s="1"/>
  <c r="C21" i="10"/>
  <c r="E21" i="10" s="1"/>
  <c r="C20" i="10"/>
  <c r="E20" i="10" s="1"/>
  <c r="C19" i="10"/>
  <c r="E19" i="10" s="1"/>
  <c r="C18" i="10"/>
  <c r="E18" i="10" s="1"/>
  <c r="C17" i="10"/>
  <c r="E17" i="10" s="1"/>
  <c r="C16" i="10"/>
  <c r="E16" i="10" s="1"/>
  <c r="C15" i="10"/>
  <c r="E15" i="10" s="1"/>
  <c r="C14" i="10"/>
  <c r="E14" i="10" s="1"/>
  <c r="C11" i="10"/>
  <c r="B8" i="10"/>
  <c r="D7" i="10"/>
  <c r="E32" i="9"/>
  <c r="B41" i="9" s="1"/>
  <c r="C23" i="9"/>
  <c r="E23" i="9" s="1"/>
  <c r="C22" i="9"/>
  <c r="E22" i="9" s="1"/>
  <c r="C21" i="9"/>
  <c r="E21" i="9" s="1"/>
  <c r="C20" i="9"/>
  <c r="E20" i="9" s="1"/>
  <c r="C19" i="9"/>
  <c r="E19" i="9" s="1"/>
  <c r="C18" i="9"/>
  <c r="E18" i="9" s="1"/>
  <c r="C17" i="9"/>
  <c r="E17" i="9" s="1"/>
  <c r="C16" i="9"/>
  <c r="E16" i="9" s="1"/>
  <c r="C15" i="9"/>
  <c r="E15" i="9" s="1"/>
  <c r="C14" i="9"/>
  <c r="E14" i="9" s="1"/>
  <c r="C11" i="9"/>
  <c r="B8" i="9"/>
  <c r="D7" i="9"/>
  <c r="E32" i="8"/>
  <c r="B41" i="8" s="1"/>
  <c r="C23" i="8"/>
  <c r="E23" i="8" s="1"/>
  <c r="C22" i="8"/>
  <c r="E22" i="8" s="1"/>
  <c r="C21" i="8"/>
  <c r="E21" i="8" s="1"/>
  <c r="C20" i="8"/>
  <c r="E20" i="8" s="1"/>
  <c r="C19" i="8"/>
  <c r="E19" i="8" s="1"/>
  <c r="C18" i="8"/>
  <c r="E18" i="8" s="1"/>
  <c r="C17" i="8"/>
  <c r="E17" i="8" s="1"/>
  <c r="C16" i="8"/>
  <c r="E16" i="8" s="1"/>
  <c r="C15" i="8"/>
  <c r="E15" i="8" s="1"/>
  <c r="C14" i="8"/>
  <c r="E14" i="8" s="1"/>
  <c r="C11" i="8"/>
  <c r="B8" i="8"/>
  <c r="D7" i="8"/>
  <c r="E32" i="7"/>
  <c r="B41" i="7" s="1"/>
  <c r="C23" i="7"/>
  <c r="E23" i="7" s="1"/>
  <c r="C22" i="7"/>
  <c r="E22" i="7" s="1"/>
  <c r="C21" i="7"/>
  <c r="E21" i="7" s="1"/>
  <c r="C20" i="7"/>
  <c r="E20" i="7" s="1"/>
  <c r="C19" i="7"/>
  <c r="E19" i="7" s="1"/>
  <c r="C18" i="7"/>
  <c r="E18" i="7" s="1"/>
  <c r="C17" i="7"/>
  <c r="E17" i="7" s="1"/>
  <c r="C16" i="7"/>
  <c r="E16" i="7" s="1"/>
  <c r="C15" i="7"/>
  <c r="E15" i="7" s="1"/>
  <c r="C14" i="7"/>
  <c r="E14" i="7" s="1"/>
  <c r="C11" i="7"/>
  <c r="B8" i="7"/>
  <c r="D7" i="7"/>
  <c r="E32" i="6"/>
  <c r="B41" i="6" s="1"/>
  <c r="C23" i="6"/>
  <c r="E23" i="6" s="1"/>
  <c r="C22" i="6"/>
  <c r="E22" i="6" s="1"/>
  <c r="C21" i="6"/>
  <c r="E21" i="6" s="1"/>
  <c r="C20" i="6"/>
  <c r="E20" i="6" s="1"/>
  <c r="C19" i="6"/>
  <c r="E19" i="6" s="1"/>
  <c r="C18" i="6"/>
  <c r="E18" i="6" s="1"/>
  <c r="C17" i="6"/>
  <c r="E17" i="6" s="1"/>
  <c r="C16" i="6"/>
  <c r="E16" i="6" s="1"/>
  <c r="C15" i="6"/>
  <c r="E15" i="6" s="1"/>
  <c r="C14" i="6"/>
  <c r="E14" i="6" s="1"/>
  <c r="C11" i="6"/>
  <c r="B8" i="6"/>
  <c r="D7" i="6"/>
  <c r="E32" i="5"/>
  <c r="B41" i="5" s="1"/>
  <c r="C23" i="5"/>
  <c r="E23" i="5" s="1"/>
  <c r="C22" i="5"/>
  <c r="E22" i="5" s="1"/>
  <c r="C21" i="5"/>
  <c r="E21" i="5" s="1"/>
  <c r="C20" i="5"/>
  <c r="E20" i="5" s="1"/>
  <c r="C19" i="5"/>
  <c r="E19" i="5" s="1"/>
  <c r="C18" i="5"/>
  <c r="E18" i="5" s="1"/>
  <c r="C17" i="5"/>
  <c r="E17" i="5" s="1"/>
  <c r="C16" i="5"/>
  <c r="E16" i="5" s="1"/>
  <c r="C15" i="5"/>
  <c r="E15" i="5" s="1"/>
  <c r="C14" i="5"/>
  <c r="E14" i="5" s="1"/>
  <c r="C11" i="5"/>
  <c r="B8" i="5"/>
  <c r="D7" i="5"/>
  <c r="E32" i="4"/>
  <c r="B41" i="4" s="1"/>
  <c r="C23" i="4"/>
  <c r="E23" i="4" s="1"/>
  <c r="C22" i="4"/>
  <c r="E22" i="4" s="1"/>
  <c r="C21" i="4"/>
  <c r="E21" i="4" s="1"/>
  <c r="C20" i="4"/>
  <c r="E20" i="4" s="1"/>
  <c r="C19" i="4"/>
  <c r="E19" i="4" s="1"/>
  <c r="C18" i="4"/>
  <c r="E18" i="4" s="1"/>
  <c r="C17" i="4"/>
  <c r="E17" i="4" s="1"/>
  <c r="C16" i="4"/>
  <c r="E16" i="4" s="1"/>
  <c r="C15" i="4"/>
  <c r="E15" i="4" s="1"/>
  <c r="C14" i="4"/>
  <c r="E14" i="4" s="1"/>
  <c r="C11" i="4"/>
  <c r="B8" i="4"/>
  <c r="D7" i="4"/>
  <c r="E32" i="3"/>
  <c r="B41" i="3" s="1"/>
  <c r="C23" i="3"/>
  <c r="E23" i="3" s="1"/>
  <c r="C22" i="3"/>
  <c r="E22" i="3" s="1"/>
  <c r="C21" i="3"/>
  <c r="E21" i="3" s="1"/>
  <c r="C20" i="3"/>
  <c r="E20" i="3" s="1"/>
  <c r="C19" i="3"/>
  <c r="E19" i="3" s="1"/>
  <c r="C18" i="3"/>
  <c r="E18" i="3" s="1"/>
  <c r="C17" i="3"/>
  <c r="E17" i="3" s="1"/>
  <c r="C16" i="3"/>
  <c r="E16" i="3" s="1"/>
  <c r="C15" i="3"/>
  <c r="E15" i="3" s="1"/>
  <c r="C14" i="3"/>
  <c r="E14" i="3" s="1"/>
  <c r="C11" i="3"/>
  <c r="B8" i="3"/>
  <c r="D7" i="3"/>
  <c r="D65" i="1"/>
  <c r="B44" i="1"/>
  <c r="B64" i="1" s="1"/>
  <c r="C41" i="1"/>
  <c r="C40" i="1"/>
  <c r="C39" i="1"/>
  <c r="C38" i="1"/>
  <c r="C37" i="1"/>
  <c r="C36" i="1"/>
  <c r="C35" i="1"/>
  <c r="C34" i="1"/>
  <c r="C33" i="1"/>
  <c r="C32" i="1"/>
  <c r="C31" i="1"/>
  <c r="C30" i="1"/>
  <c r="C29" i="1"/>
  <c r="C28" i="1"/>
  <c r="D21" i="1" l="1"/>
  <c r="D43" i="1"/>
  <c r="D22" i="1"/>
  <c r="B63" i="1"/>
  <c r="E63" i="1" s="1"/>
  <c r="C23" i="1"/>
  <c r="C63" i="1" s="1"/>
  <c r="D23" i="1"/>
  <c r="D63" i="1" s="1"/>
  <c r="E64" i="1"/>
  <c r="B11" i="4"/>
  <c r="E11" i="4" s="1"/>
  <c r="B39" i="4" s="1"/>
  <c r="E24" i="6"/>
  <c r="B40" i="6" s="1"/>
  <c r="E24" i="12"/>
  <c r="B40" i="12" s="1"/>
  <c r="E24" i="9"/>
  <c r="B40" i="9" s="1"/>
  <c r="B65" i="1"/>
  <c r="B11" i="3"/>
  <c r="E11" i="3" s="1"/>
  <c r="B39" i="3" s="1"/>
  <c r="B11" i="12"/>
  <c r="E11" i="12" s="1"/>
  <c r="B39" i="12" s="1"/>
  <c r="B11" i="9"/>
  <c r="E11" i="9" s="1"/>
  <c r="B39" i="9" s="1"/>
  <c r="B11" i="10"/>
  <c r="E11" i="10" s="1"/>
  <c r="B39" i="10" s="1"/>
  <c r="C44" i="1"/>
  <c r="C64" i="1" s="1"/>
  <c r="B11" i="6"/>
  <c r="E11" i="6" s="1"/>
  <c r="B39" i="6" s="1"/>
  <c r="B11" i="7"/>
  <c r="E11" i="7" s="1"/>
  <c r="B39" i="7" s="1"/>
  <c r="E24" i="3"/>
  <c r="B40" i="3" s="1"/>
  <c r="E24" i="8"/>
  <c r="B40" i="8" s="1"/>
  <c r="E24" i="11"/>
  <c r="B40" i="11" s="1"/>
  <c r="C65" i="1"/>
  <c r="B11" i="5"/>
  <c r="E11" i="5" s="1"/>
  <c r="B39" i="5" s="1"/>
  <c r="D44" i="1"/>
  <c r="D64" i="1" s="1"/>
  <c r="E65" i="1"/>
  <c r="E24" i="5"/>
  <c r="B40" i="5" s="1"/>
  <c r="E24" i="4"/>
  <c r="B40" i="4" s="1"/>
  <c r="E24" i="7"/>
  <c r="B40" i="7" s="1"/>
  <c r="B11" i="8"/>
  <c r="E11" i="8" s="1"/>
  <c r="B39" i="8" s="1"/>
  <c r="E24" i="10"/>
  <c r="B40" i="10" s="1"/>
  <c r="B11" i="11"/>
  <c r="E11" i="11" s="1"/>
  <c r="B39" i="11" s="1"/>
  <c r="E66" i="1" l="1"/>
  <c r="C7" i="8" s="1"/>
  <c r="E7" i="8" s="1"/>
  <c r="B66" i="1"/>
  <c r="B68" i="1" s="1"/>
  <c r="D66" i="1"/>
  <c r="D68" i="1" s="1"/>
  <c r="C66" i="1"/>
  <c r="C68" i="1" s="1"/>
  <c r="E68" i="1" l="1"/>
  <c r="B7" i="9"/>
  <c r="B7" i="3"/>
  <c r="B7" i="4"/>
  <c r="B7" i="7"/>
  <c r="B7" i="12"/>
  <c r="B7" i="8"/>
  <c r="C7" i="4"/>
  <c r="E7" i="4" s="1"/>
  <c r="B7" i="11"/>
  <c r="C7" i="9"/>
  <c r="E7" i="9" s="1"/>
  <c r="B7" i="6"/>
  <c r="C7" i="10"/>
  <c r="E7" i="10" s="1"/>
  <c r="C7" i="11"/>
  <c r="E7" i="11" s="1"/>
  <c r="C7" i="5"/>
  <c r="E7" i="5" s="1"/>
  <c r="C7" i="12"/>
  <c r="E7" i="12" s="1"/>
  <c r="B7" i="10"/>
  <c r="B7" i="5"/>
  <c r="C7" i="7"/>
  <c r="E7" i="7" s="1"/>
  <c r="C7" i="3"/>
  <c r="E7" i="3" s="1"/>
  <c r="C7" i="6"/>
  <c r="E7" i="6" s="1"/>
  <c r="E8" i="8"/>
  <c r="B38" i="8" s="1"/>
  <c r="B37" i="8"/>
  <c r="E34" i="8" l="1"/>
  <c r="C37" i="8" s="1"/>
  <c r="B37" i="11"/>
  <c r="E8" i="9"/>
  <c r="B38" i="9" s="1"/>
  <c r="E8" i="7"/>
  <c r="B38" i="7" s="1"/>
  <c r="E8" i="10"/>
  <c r="B38" i="10" s="1"/>
  <c r="B37" i="12"/>
  <c r="E8" i="6"/>
  <c r="B38" i="6" s="1"/>
  <c r="E8" i="5"/>
  <c r="B38" i="5" s="1"/>
  <c r="B37" i="4"/>
  <c r="B37" i="3"/>
  <c r="E8" i="12"/>
  <c r="B38" i="12" s="1"/>
  <c r="B37" i="5"/>
  <c r="E8" i="11"/>
  <c r="B38" i="11" s="1"/>
  <c r="E8" i="4"/>
  <c r="B38" i="4" s="1"/>
  <c r="B37" i="7"/>
  <c r="B37" i="9"/>
  <c r="B37" i="10"/>
  <c r="B37" i="6"/>
  <c r="E8" i="3"/>
  <c r="B38" i="3" s="1"/>
  <c r="E34" i="5" l="1"/>
  <c r="C40" i="5" s="1"/>
  <c r="E34" i="9"/>
  <c r="C38" i="9" s="1"/>
  <c r="E34" i="3"/>
  <c r="C37" i="3" s="1"/>
  <c r="E34" i="12"/>
  <c r="C39" i="12" s="1"/>
  <c r="E34" i="10"/>
  <c r="C41" i="10" s="1"/>
  <c r="E34" i="11"/>
  <c r="C38" i="11" s="1"/>
  <c r="E34" i="6"/>
  <c r="C39" i="6" s="1"/>
  <c r="E34" i="7"/>
  <c r="C41" i="7" s="1"/>
  <c r="E34" i="4"/>
  <c r="C41" i="4" s="1"/>
  <c r="C41" i="8"/>
  <c r="C38" i="8"/>
  <c r="C40" i="8"/>
  <c r="C39" i="8"/>
  <c r="C37" i="9" l="1"/>
  <c r="C40" i="6"/>
  <c r="C38" i="6"/>
  <c r="C41" i="5"/>
  <c r="C41" i="9"/>
  <c r="C39" i="9"/>
  <c r="C39" i="5"/>
  <c r="C37" i="5"/>
  <c r="C37" i="6"/>
  <c r="C40" i="9"/>
  <c r="C38" i="5"/>
  <c r="C37" i="10"/>
  <c r="C40" i="10"/>
  <c r="C38" i="10"/>
  <c r="C39" i="10"/>
  <c r="C40" i="7"/>
  <c r="C39" i="7"/>
  <c r="C38" i="7"/>
  <c r="C37" i="7"/>
  <c r="C41" i="6"/>
  <c r="C37" i="4"/>
  <c r="C39" i="4"/>
  <c r="C38" i="12"/>
  <c r="C40" i="12"/>
  <c r="C40" i="4"/>
  <c r="C40" i="11"/>
  <c r="C37" i="12"/>
  <c r="C39" i="11"/>
  <c r="C41" i="12"/>
  <c r="C41" i="3"/>
  <c r="C38" i="4"/>
  <c r="C41" i="11"/>
  <c r="C37" i="11"/>
  <c r="C39" i="3"/>
  <c r="C38" i="3"/>
  <c r="C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Office Right</author>
    <author>Ian</author>
  </authors>
  <commentList>
    <comment ref="A6" authorId="0" shapeId="0" xr:uid="{79CF29EA-B3DE-4293-AFA4-3A2A8F4BEB7A}">
      <text>
        <r>
          <rPr>
            <b/>
            <sz val="9"/>
            <color indexed="81"/>
            <rFont val="Tahoma"/>
            <family val="2"/>
          </rPr>
          <t>Monthly business vehicle insurance cost (if not included as part of a motor trade policy)</t>
        </r>
      </text>
    </comment>
    <comment ref="A7" authorId="0" shapeId="0" xr:uid="{843AD0F6-66DE-43CE-9D51-3FFC68ABFB2F}">
      <text>
        <r>
          <rPr>
            <b/>
            <sz val="9"/>
            <color indexed="81"/>
            <rFont val="Tahoma"/>
            <family val="2"/>
          </rPr>
          <t xml:space="preserve">Business trade insurance cost per month.
</t>
        </r>
      </text>
    </comment>
    <comment ref="A8" authorId="0" shapeId="0" xr:uid="{3909EF03-8172-4E20-A04F-E322931A965A}">
      <text>
        <r>
          <rPr>
            <b/>
            <sz val="9"/>
            <color indexed="81"/>
            <rFont val="Tahoma"/>
            <family val="2"/>
          </rPr>
          <t xml:space="preserve">Annual road tax for your vehicle.
</t>
        </r>
      </text>
    </comment>
    <comment ref="A9" authorId="0" shapeId="0" xr:uid="{2030CFAF-744C-4323-B847-C7FEC8BD964E}">
      <text>
        <r>
          <rPr>
            <b/>
            <sz val="9"/>
            <color indexed="81"/>
            <rFont val="Tahoma"/>
            <family val="2"/>
          </rPr>
          <t xml:space="preserve">A fund each year to account for running and maintenance costs for a vehicle.
</t>
        </r>
      </text>
    </comment>
    <comment ref="A10" authorId="1" shapeId="0" xr:uid="{12FAA6DE-3A60-4CE0-AEF0-6112E6A8CDEF}">
      <text>
        <r>
          <rPr>
            <b/>
            <sz val="9"/>
            <color indexed="81"/>
            <rFont val="Tahoma"/>
            <family val="2"/>
          </rPr>
          <t>To estimate this: take your tool costs, and divide it by an average life expectancy of the tool as a monthly cost (i.e. for a 3 year life on a machine polisher, divide the price by 3 years, then 12 for months). Add these figures for each tool together, inputting the total in month column. i.e.</t>
        </r>
      </text>
    </comment>
    <comment ref="A11" authorId="1" shapeId="0" xr:uid="{3F101F52-1DFA-42B7-A9AF-5D0B37747295}">
      <text>
        <r>
          <rPr>
            <b/>
            <sz val="9"/>
            <color indexed="81"/>
            <rFont val="Tahoma"/>
            <family val="2"/>
          </rPr>
          <t>Usually a fixed fee, but ask for an annual amount to account for.</t>
        </r>
      </text>
    </comment>
    <comment ref="A12" authorId="1" shapeId="0" xr:uid="{177795B7-C8EA-453A-B405-7A4BBBE25335}">
      <text>
        <r>
          <rPr>
            <b/>
            <sz val="9"/>
            <color indexed="81"/>
            <rFont val="Tahoma"/>
            <family val="2"/>
          </rPr>
          <t>* If using a personal phone, estimate a % of use which accounts for business purposes (X), and take X% of your monthly contract for this figure.</t>
        </r>
      </text>
    </comment>
    <comment ref="A13" authorId="1" shapeId="0" xr:uid="{FAFA0DC5-776A-4452-B046-5CDEBF07BDCB}">
      <text>
        <r>
          <rPr>
            <sz val="9"/>
            <color indexed="81"/>
            <rFont val="Tahoma"/>
            <family val="2"/>
          </rPr>
          <t xml:space="preserve">How much is your web hosting, your email, do you plan to spend a certain amount on Google adwords, or use a social media company?
</t>
        </r>
      </text>
    </comment>
    <comment ref="A14" authorId="0" shapeId="0" xr:uid="{D4DC80F5-0CFB-49A3-AFB5-2C4226E8B480}">
      <text>
        <r>
          <rPr>
            <b/>
            <sz val="9"/>
            <color indexed="81"/>
            <rFont val="Tahoma"/>
            <family val="2"/>
          </rPr>
          <t xml:space="preserve">Email hosting, Accounting software, Amazon, Costco memberships, IDA/PVD memberships
</t>
        </r>
      </text>
    </comment>
    <comment ref="A15" authorId="0" shapeId="0" xr:uid="{B8961EE3-7EE6-44AC-8001-2211D227C239}">
      <text>
        <r>
          <rPr>
            <b/>
            <sz val="9"/>
            <color indexed="81"/>
            <rFont val="Tahoma"/>
            <family val="2"/>
          </rPr>
          <t>Fund to purchase and replace PPE and uniform items, based on average spend</t>
        </r>
      </text>
    </comment>
    <comment ref="A50" authorId="0" shapeId="0" xr:uid="{2E479C2E-CC9D-4F82-868B-42D51F2C9566}">
      <text>
        <r>
          <rPr>
            <b/>
            <sz val="9"/>
            <color indexed="81"/>
            <rFont val="Tahoma"/>
            <family val="2"/>
          </rPr>
          <t>Your average mileage below which you wouldn't add a surcharge for a customer. 10 miles is the default for a 5 mile each way trip and is added to every bill. 
Change to 0 if you're not mobile.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Office Right</author>
  </authors>
  <commentList>
    <comment ref="B4" authorId="0" shapeId="0" xr:uid="{47579227-23F3-43A9-8794-B4F845852E2E}">
      <text>
        <r>
          <rPr>
            <b/>
            <sz val="9"/>
            <color indexed="81"/>
            <rFont val="Tahoma"/>
            <family val="2"/>
          </rPr>
          <t>How much is a bottle?
You can include delivery if it's a major factor</t>
        </r>
      </text>
    </comment>
    <comment ref="C4" authorId="0" shapeId="0" xr:uid="{D3C3BE66-C655-4194-83F5-1EBA95E96743}">
      <text>
        <r>
          <rPr>
            <b/>
            <sz val="9"/>
            <color indexed="81"/>
            <rFont val="Tahoma"/>
            <family val="2"/>
          </rPr>
          <t>How much is in the bottle?</t>
        </r>
      </text>
    </comment>
    <comment ref="D4" authorId="0" shapeId="0" xr:uid="{E14F4ABC-BE8A-4D0F-AE02-9526D8B52E8D}">
      <text>
        <r>
          <rPr>
            <b/>
            <sz val="9"/>
            <color indexed="81"/>
            <rFont val="Tahoma"/>
            <family val="2"/>
          </rPr>
          <t>How much do you use on an average car?
If you want to account for doing large cars you can multiply this figure in the service sheet later.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Office Right</author>
  </authors>
  <commentList>
    <comment ref="A4" authorId="0" shapeId="0" xr:uid="{F2F9AFC0-A468-478D-894E-45FF55B5C9FC}">
      <text>
        <r>
          <rPr>
            <b/>
            <sz val="9"/>
            <color indexed="81"/>
            <rFont val="Tahoma"/>
            <family val="2"/>
          </rPr>
          <t>Default - 10 miles per job roundtrip</t>
        </r>
      </text>
    </comment>
  </commentList>
</comments>
</file>

<file path=xl/sharedStrings.xml><?xml version="1.0" encoding="utf-8"?>
<sst xmlns="http://schemas.openxmlformats.org/spreadsheetml/2006/main" count="876" uniqueCount="218">
  <si>
    <t>A  ·  BUSINESS FIXED COSTS</t>
  </si>
  <si>
    <t>Item</t>
  </si>
  <si>
    <t>Cost / Month (£)</t>
  </si>
  <si>
    <t>Cost / Week (£)</t>
  </si>
  <si>
    <t>Cost / Day (£)</t>
  </si>
  <si>
    <t>Notes / Example</t>
  </si>
  <si>
    <t>Vehicle Insurance</t>
  </si>
  <si>
    <t>Annual premium ÷ 12</t>
  </si>
  <si>
    <t>Vehicle Tax (Road Tax)</t>
  </si>
  <si>
    <t>Annual fee ÷ 12</t>
  </si>
  <si>
    <t>MOT / Servicing Provision</t>
  </si>
  <si>
    <t>Replacement / upgrade fund</t>
  </si>
  <si>
    <t>Accounting / Bookkeeping</t>
  </si>
  <si>
    <t>Mobile Phone (business use)</t>
  </si>
  <si>
    <t>Contract or sim</t>
  </si>
  <si>
    <t>Website / Marketing</t>
  </si>
  <si>
    <t>Hosting, ads, cards</t>
  </si>
  <si>
    <t>Software / Subscriptions</t>
  </si>
  <si>
    <t>Invoicing, scheduling apps</t>
  </si>
  <si>
    <t>Uniform / PPE</t>
  </si>
  <si>
    <t>Workwear, gloves, boots</t>
  </si>
  <si>
    <t>Other Business Cost 1</t>
  </si>
  <si>
    <t>Enter your own</t>
  </si>
  <si>
    <t>Other Business Cost 2</t>
  </si>
  <si>
    <t>TOTAL BUSINESS FIXED COSTS</t>
  </si>
  <si>
    <t>B  ·  PERSONAL / HOUSEHOLD COSTS  (what you need to take home)</t>
  </si>
  <si>
    <t>Mortgage / Rent</t>
  </si>
  <si>
    <t>Monthly payment</t>
  </si>
  <si>
    <t>Council Tax</t>
  </si>
  <si>
    <t>Annual bill ÷ 12</t>
  </si>
  <si>
    <t>Gas &amp; Electricity</t>
  </si>
  <si>
    <t>Broadband + packages</t>
  </si>
  <si>
    <t>Household food budget</t>
  </si>
  <si>
    <t>Personal vehicle payment</t>
  </si>
  <si>
    <t>Fuel – Personal Travel</t>
  </si>
  <si>
    <t>Insurance (home, life, etc)</t>
  </si>
  <si>
    <t>Clothing &amp; Personal</t>
  </si>
  <si>
    <t>Childcare / Education</t>
  </si>
  <si>
    <t>Enter if applicable</t>
  </si>
  <si>
    <t>Savings / Pension</t>
  </si>
  <si>
    <t>Target monthly contribution</t>
  </si>
  <si>
    <t>Entertainment / Socialising</t>
  </si>
  <si>
    <t>Dining out, hobbies</t>
  </si>
  <si>
    <t>Other Personal Cost 1</t>
  </si>
  <si>
    <t>Other Personal Cost 2</t>
  </si>
  <si>
    <t>TOTAL PERSONAL COSTS</t>
  </si>
  <si>
    <t>Parameter</t>
  </si>
  <si>
    <t>Value</t>
  </si>
  <si>
    <t>Unit</t>
  </si>
  <si>
    <t>Calculated</t>
  </si>
  <si>
    <t>Notes</t>
  </si>
  <si>
    <t>Average Fuel Cost</t>
  </si>
  <si>
    <t>£/litre</t>
  </si>
  <si>
    <t>Update to current pump price</t>
  </si>
  <si>
    <t>Vehicle MPG</t>
  </si>
  <si>
    <t>mpg</t>
  </si>
  <si>
    <t>Your vehicle's typical consumption</t>
  </si>
  <si>
    <t>Fuel cost per mile</t>
  </si>
  <si>
    <t>Litres per mile × fuel price</t>
  </si>
  <si>
    <t>D  ·  BASE RATE SUMMARY  (used in Service pricing)</t>
  </si>
  <si>
    <t>Description</t>
  </si>
  <si>
    <t>Monthly (£)</t>
  </si>
  <si>
    <t>Weekly (£)</t>
  </si>
  <si>
    <t>Daily (£)</t>
  </si>
  <si>
    <t>Hourly (£)</t>
  </si>
  <si>
    <t>Working hours per week</t>
  </si>
  <si>
    <t>← Edit if needed</t>
  </si>
  <si>
    <t>Working days per year</t>
  </si>
  <si>
    <t>← Allows for holidays/sickness</t>
  </si>
  <si>
    <t>Working days per month</t>
  </si>
  <si>
    <t>Annual days divided by 12</t>
  </si>
  <si>
    <t>Total Business Fixed Costs</t>
  </si>
  <si>
    <t>Total Personal Costs</t>
  </si>
  <si>
    <t>Daily Travel Allowance</t>
  </si>
  <si>
    <t>Add to quotes needing travel</t>
  </si>
  <si>
    <t>COMBINED BASE COST (Biz + Personal + Travel)</t>
  </si>
  <si>
    <t>← KEY FIGURE FOR QUOTATIONS</t>
  </si>
  <si>
    <t>Desired Profit Margin (%)</t>
  </si>
  <si>
    <t>RECOMMENDED MINIMUM CHARGE-OUT RATE (incl. margin)</t>
  </si>
  <si>
    <t>VARIABLE &amp; CONSUMABLE COSTS  –  Cost Per Use Calculator</t>
  </si>
  <si>
    <t>Product / Consumable</t>
  </si>
  <si>
    <t>Cost of Product (£)</t>
  </si>
  <si>
    <t>Qty Supplied (units/ml/g)</t>
  </si>
  <si>
    <t>Qty Used Per Job</t>
  </si>
  <si>
    <t>Cost Per Use (£)</t>
  </si>
  <si>
    <t>ml</t>
  </si>
  <si>
    <t>ea</t>
  </si>
  <si>
    <t>Consumable Item 19</t>
  </si>
  <si>
    <t>Consumable Item 20</t>
  </si>
  <si>
    <t>SERVICE 1  –  Pricing Calculator</t>
  </si>
  <si>
    <t>Service Name:</t>
  </si>
  <si>
    <t>Estimated Duration (hours):</t>
  </si>
  <si>
    <t>hours</t>
  </si>
  <si>
    <t>Travel Distance (miles, round trip):</t>
  </si>
  <si>
    <t>miles</t>
  </si>
  <si>
    <t>A  ·  BASE LABOUR COST  (from Business &amp; Personal Costs sheet)</t>
  </si>
  <si>
    <t>Component</t>
  </si>
  <si>
    <t>Source</t>
  </si>
  <si>
    <t>Rate (£/hr)</t>
  </si>
  <si>
    <t>Hours</t>
  </si>
  <si>
    <t>Amount (£)</t>
  </si>
  <si>
    <t>Hourly Base Rate (break-even)</t>
  </si>
  <si>
    <t>Auto-linked from Sheet 1</t>
  </si>
  <si>
    <t>Profit Margin Addition</t>
  </si>
  <si>
    <t>Margin uplift on base</t>
  </si>
  <si>
    <t>B  ·  TRAVEL / MILEAGE COST</t>
  </si>
  <si>
    <t>Rate (£/mile)</t>
  </si>
  <si>
    <t>Miles</t>
  </si>
  <si>
    <t>Fuel / Mileage Cost</t>
  </si>
  <si>
    <t>Fuel cost per mile × job miles</t>
  </si>
  <si>
    <t>C  ·  CONSUMABLE / VARIABLE COSTS  (from Variable Costs sheet)</t>
  </si>
  <si>
    <t>Product / Item</t>
  </si>
  <si>
    <t>Ref (Variable Costs)</t>
  </si>
  <si>
    <t>Qty Used</t>
  </si>
  <si>
    <t>Total (£)</t>
  </si>
  <si>
    <t>Link C col to Variable Costs F col</t>
  </si>
  <si>
    <t>Total Consumable Costs</t>
  </si>
  <si>
    <t>D  ·  ADDITIONAL / AD HOC COSTS</t>
  </si>
  <si>
    <t>Total Additional Costs</t>
  </si>
  <si>
    <t>← QUOTE THIS PRICE</t>
  </si>
  <si>
    <t>PRICING BREAKDOWN</t>
  </si>
  <si>
    <t>Base Labour (break-even)</t>
  </si>
  <si>
    <t>% of total</t>
  </si>
  <si>
    <t>Profit Margin</t>
  </si>
  <si>
    <t>Travel Cost</t>
  </si>
  <si>
    <t>Consumables</t>
  </si>
  <si>
    <t>Additional Costs</t>
  </si>
  <si>
    <t>SERVICE 2  –  Pricing Calculator</t>
  </si>
  <si>
    <t>Service 2 – Enter Service Name</t>
  </si>
  <si>
    <t>SERVICE 3  –  Pricing Calculator</t>
  </si>
  <si>
    <t>Service 3 – Enter Service Name</t>
  </si>
  <si>
    <t>SERVICE 4  –  Pricing Calculator</t>
  </si>
  <si>
    <t>Service 4 – Enter Service Name</t>
  </si>
  <si>
    <t>SERVICE 5  –  Pricing Calculator</t>
  </si>
  <si>
    <t>Service 5 – Enter Service Name</t>
  </si>
  <si>
    <t>SERVICE 6  –  Pricing Calculator</t>
  </si>
  <si>
    <t>Service 6 – Enter Service Name</t>
  </si>
  <si>
    <t>SERVICE 7  –  Pricing Calculator</t>
  </si>
  <si>
    <t>Service 7 – Enter Service Name</t>
  </si>
  <si>
    <t>SERVICE 8  –  Pricing Calculator</t>
  </si>
  <si>
    <t>Service 8 – Enter Service Name</t>
  </si>
  <si>
    <t>SERVICE 9  –  Pricing Calculator</t>
  </si>
  <si>
    <t>Service 9 – Enter Service Name</t>
  </si>
  <si>
    <t>SERVICE 10  –  Pricing Calculator</t>
  </si>
  <si>
    <t>Service 10 – Enter Service Name</t>
  </si>
  <si>
    <t>Business Insurance (PLI, etc)</t>
  </si>
  <si>
    <t>Tools &amp; Upkeep Fund</t>
  </si>
  <si>
    <t>Accountant fees</t>
  </si>
  <si>
    <t>Other Business Cost 3</t>
  </si>
  <si>
    <t>Other Business Cost 4</t>
  </si>
  <si>
    <t>Other Business Cost 5</t>
  </si>
  <si>
    <t>Water bill (average)</t>
  </si>
  <si>
    <t>Internet &amp; TV costs</t>
  </si>
  <si>
    <t>Food &amp; Groceries average</t>
  </si>
  <si>
    <t>Car Finance (Personal Car)</t>
  </si>
  <si>
    <t>Pre wash</t>
  </si>
  <si>
    <t>Dilution Ratio/RTU</t>
  </si>
  <si>
    <t>Wheel Cleaner</t>
  </si>
  <si>
    <t>Shampoo</t>
  </si>
  <si>
    <t>Iron Remover</t>
  </si>
  <si>
    <t>Tar and Glue</t>
  </si>
  <si>
    <t>Clay Bar</t>
  </si>
  <si>
    <t>APC</t>
  </si>
  <si>
    <t>Glass Cleaner</t>
  </si>
  <si>
    <t>Interior Cleaner</t>
  </si>
  <si>
    <t>Fine Cut</t>
  </si>
  <si>
    <t>Heavy Cut</t>
  </si>
  <si>
    <t>All in One</t>
  </si>
  <si>
    <t>Wax</t>
  </si>
  <si>
    <t>Polishing Pad</t>
  </si>
  <si>
    <t>Microfibre Cloth</t>
  </si>
  <si>
    <t>Wash Mitt</t>
  </si>
  <si>
    <t>Wheel Brush</t>
  </si>
  <si>
    <t>Consumable Item 21</t>
  </si>
  <si>
    <t>Consumable Item 22</t>
  </si>
  <si>
    <t>Consumable Item 23</t>
  </si>
  <si>
    <t>Consumable Item 24</t>
  </si>
  <si>
    <t>Consumable Item 25</t>
  </si>
  <si>
    <t>Consumable Item 26</t>
  </si>
  <si>
    <t>Consumable Item 27</t>
  </si>
  <si>
    <t>Consumable Item 28</t>
  </si>
  <si>
    <t>Consumable Item 29</t>
  </si>
  <si>
    <t>Consumable Item 30</t>
  </si>
  <si>
    <t>Consumable Item 31</t>
  </si>
  <si>
    <t>Consumable Item 32</t>
  </si>
  <si>
    <t>Consumable Item 33</t>
  </si>
  <si>
    <t>Consumable Item 34</t>
  </si>
  <si>
    <t>Consumable Item 35</t>
  </si>
  <si>
    <t>Consumable Item 36</t>
  </si>
  <si>
    <t>Av Cost / Week (£)</t>
  </si>
  <si>
    <t>Enter costs in the blue input cells. Formulas auto-calculate weekly and daily equivalents. Add any extra in the free boxes.</t>
  </si>
  <si>
    <t>Budget ~£480/yr on average</t>
  </si>
  <si>
    <t>Estimated average per month</t>
  </si>
  <si>
    <t>Typically quarterly, so ÷ 3</t>
  </si>
  <si>
    <t>Non-business driving estimate</t>
  </si>
  <si>
    <t>Personal policies total</t>
  </si>
  <si>
    <t>Monthly estimate/allowance</t>
  </si>
  <si>
    <t>UKDA BUSINESS COST &amp; PRICING CALCULATOR</t>
  </si>
  <si>
    <t>Medium Cut</t>
  </si>
  <si>
    <t>C  ·  PRODUCT CONSUMABLE COSTS  (from Variable Costs sheet)</t>
  </si>
  <si>
    <t>Other Business Cost 6</t>
  </si>
  <si>
    <t>Other Personal Cost 3</t>
  </si>
  <si>
    <t>Other Personal Cost 4</t>
  </si>
  <si>
    <t>Other Business Cost 7</t>
  </si>
  <si>
    <t>Current VAT rate</t>
  </si>
  <si>
    <t>INITIAL QUOTED PRICE (including VAT if selected)</t>
  </si>
  <si>
    <t>VAT Registered Business?</t>
  </si>
  <si>
    <t>Consumable Item 37</t>
  </si>
  <si>
    <t>Consumable Item 38</t>
  </si>
  <si>
    <t>Consumable Item 39</t>
  </si>
  <si>
    <t>Consumable Item 40</t>
  </si>
  <si>
    <t>Consumable Item 41</t>
  </si>
  <si>
    <t>💡  The 'Cost Per Use' figures (column F) are referenced by the Service sheets and calculated from the three figures.</t>
  </si>
  <si>
    <t>C  ·  TRAVEL COSTS</t>
  </si>
  <si>
    <t>Enter product details in blue. The Per-Use cost auto-calculates and is then available in Service sheets drop down as an item.</t>
  </si>
  <si>
    <t>💡   Add as many rows as needed above and assign a unique name for each product in column 1. Not sure how? Check out the Read Me tab for instructions.</t>
  </si>
  <si>
    <t>💡  Blue text cells = inputs you can change.  Black text cells = auto-calculated.  Green text cells = Service sheets pull from this sheet.</t>
  </si>
  <si>
    <t>Enter Service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</si>
</sst>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quot;#,##0.00\);\-"/>
    <numFmt numFmtId="165" formatCode="\£#,##0.00"/>
    <numFmt numFmtId="166" formatCode="\£#,##0.00##"/>
    <numFmt numFmtId="167" formatCode="0.0"/>
    <numFmt numFmtId="168" formatCode="0.0%"/>
    <numFmt numFmtId="169" formatCode=";;;"/>
  </numFmts>
  <fonts count="19" x14ac:knownFonts="1">
    <font>
      <sz val="11"/>
      <color theme="1"/>
      <name val="Calibri"/>
      <family val="2"/>
      <charset val="1"/>
    </font>
    <font>
      <b/>
      <sz val="14"/>
      <color rgb="FFFFFFFF"/>
      <name val="Arial"/>
      <family val="2"/>
    </font>
    <font>
      <i/>
      <sz val="9"/>
      <color rgb="FF1F3864"/>
      <name val="Arial"/>
      <family val="2"/>
    </font>
    <font>
      <b/>
      <sz val="11"/>
      <color rgb="FFFFFFFF"/>
      <name val="Arial"/>
      <family val="2"/>
    </font>
    <font>
      <b/>
      <sz val="10"/>
      <color rgb="FFFFFFFF"/>
      <name val="Arial"/>
      <family val="2"/>
    </font>
    <font>
      <sz val="10"/>
      <color rgb="FF000000"/>
      <name val="Arial"/>
      <family val="2"/>
    </font>
    <font>
      <sz val="10"/>
      <color rgb="FF0000FF"/>
      <name val="Arial"/>
      <family val="2"/>
    </font>
    <font>
      <i/>
      <sz val="9"/>
      <color rgb="FF595959"/>
      <name val="Arial"/>
      <family val="2"/>
    </font>
    <font>
      <b/>
      <sz val="10"/>
      <color rgb="FF7F6000"/>
      <name val="Arial"/>
      <family val="2"/>
    </font>
    <font>
      <b/>
      <sz val="10"/>
      <color rgb="FF000000"/>
      <name val="Arial"/>
      <family val="2"/>
    </font>
    <font>
      <b/>
      <sz val="9"/>
      <color rgb="FFFFC000"/>
      <name val="Arial"/>
      <family val="2"/>
    </font>
    <font>
      <b/>
      <sz val="10"/>
      <color rgb="FF0000FF"/>
      <name val="Arial"/>
      <family val="2"/>
    </font>
    <font>
      <sz val="10"/>
      <color rgb="FF00B050"/>
      <name val="Arial"/>
      <family val="2"/>
    </font>
    <font>
      <b/>
      <sz val="13"/>
      <color rgb="FFFFFFFF"/>
      <name val="Arial"/>
      <family val="2"/>
    </font>
    <font>
      <b/>
      <sz val="10"/>
      <color rgb="FFFFC000"/>
      <name val="Arial"/>
      <family val="2"/>
    </font>
    <font>
      <sz val="8"/>
      <name val="Calibri"/>
      <family val="2"/>
      <charset val="1"/>
    </font>
    <font>
      <sz val="9"/>
      <color indexed="81"/>
      <name val="Tahoma"/>
      <family val="2"/>
    </font>
    <font>
      <b/>
      <sz val="9"/>
      <color indexed="81"/>
      <name val="Tahoma"/>
      <family val="2"/>
    </font>
    <font>
      <sz val="8"/>
      <color rgb="FF000000"/>
      <name val="Segoe UI"/>
      <family val="2"/>
    </font>
  </fonts>
  <fills count="17">
    <fill>
      <patternFill patternType="none"/>
    </fill>
    <fill>
      <patternFill patternType="gray125"/>
    </fill>
    <fill>
      <patternFill patternType="solid">
        <fgColor rgb="FF1F3864"/>
        <bgColor rgb="FF333399"/>
      </patternFill>
    </fill>
    <fill>
      <patternFill patternType="solid">
        <fgColor rgb="FFDEEAF1"/>
        <bgColor rgb="FFE2EFDA"/>
      </patternFill>
    </fill>
    <fill>
      <patternFill patternType="solid">
        <fgColor rgb="FF2E75B6"/>
        <bgColor rgb="FF0066CC"/>
      </patternFill>
    </fill>
    <fill>
      <patternFill patternType="solid">
        <fgColor rgb="FFFFFFFF"/>
        <bgColor rgb="FFF2F9EE"/>
      </patternFill>
    </fill>
    <fill>
      <patternFill patternType="solid">
        <fgColor rgb="FFF2F2F2"/>
        <bgColor rgb="FFF2F9EE"/>
      </patternFill>
    </fill>
    <fill>
      <patternFill patternType="solid">
        <fgColor rgb="FF375623"/>
        <bgColor rgb="FF595959"/>
      </patternFill>
    </fill>
    <fill>
      <patternFill patternType="solid">
        <fgColor rgb="FF70AD47"/>
        <bgColor rgb="FF99CC00"/>
      </patternFill>
    </fill>
    <fill>
      <patternFill patternType="solid">
        <fgColor rgb="FFE2EFDA"/>
        <bgColor rgb="FFDEEAF1"/>
      </patternFill>
    </fill>
    <fill>
      <patternFill patternType="solid">
        <fgColor rgb="FFF2F9EE"/>
        <bgColor rgb="FFF2F2F2"/>
      </patternFill>
    </fill>
    <fill>
      <patternFill patternType="solid">
        <fgColor rgb="FF7F6000"/>
        <bgColor rgb="FF595959"/>
      </patternFill>
    </fill>
    <fill>
      <patternFill patternType="solid">
        <fgColor rgb="FFFFC000"/>
        <bgColor rgb="FFFF9900"/>
      </patternFill>
    </fill>
    <fill>
      <patternFill patternType="solid">
        <fgColor rgb="FFFFF2CC"/>
        <bgColor rgb="FFF2F9EE"/>
      </patternFill>
    </fill>
    <fill>
      <patternFill patternType="solid">
        <fgColor rgb="FFD9D9D9"/>
        <bgColor rgb="FFDEEAF1"/>
      </patternFill>
    </fill>
    <fill>
      <patternFill patternType="solid">
        <fgColor rgb="FFFFC000"/>
        <bgColor indexed="64"/>
      </patternFill>
    </fill>
    <fill>
      <patternFill patternType="solid">
        <fgColor rgb="FFFFF2CC"/>
        <bgColor indexed="64"/>
      </patternFill>
    </fill>
  </fills>
  <borders count="8">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s>
  <cellStyleXfs count="1">
    <xf numFmtId="0" fontId="0" fillId="0" borderId="0"/>
  </cellStyleXfs>
  <cellXfs count="83">
    <xf numFmtId="0" fontId="0" fillId="0" borderId="0" xfId="0"/>
    <xf numFmtId="0" fontId="4" fillId="2" borderId="1" xfId="0" applyFont="1" applyFill="1" applyBorder="1" applyAlignment="1">
      <alignment horizontal="center" vertical="center" wrapText="1"/>
    </xf>
    <xf numFmtId="0" fontId="5" fillId="5" borderId="1" xfId="0" applyFont="1" applyFill="1" applyBorder="1"/>
    <xf numFmtId="164" fontId="6" fillId="3" borderId="1" xfId="0" applyNumberFormat="1" applyFont="1" applyFill="1" applyBorder="1"/>
    <xf numFmtId="164" fontId="5" fillId="6" borderId="1" xfId="0" applyNumberFormat="1" applyFont="1" applyFill="1" applyBorder="1" applyAlignment="1">
      <alignment horizontal="right" vertical="center"/>
    </xf>
    <xf numFmtId="0" fontId="7" fillId="5" borderId="1" xfId="0" applyFont="1" applyFill="1" applyBorder="1"/>
    <xf numFmtId="0" fontId="5" fillId="6" borderId="1" xfId="0" applyFont="1" applyFill="1" applyBorder="1"/>
    <xf numFmtId="0" fontId="7" fillId="6" borderId="1" xfId="0" applyFont="1" applyFill="1" applyBorder="1"/>
    <xf numFmtId="0" fontId="4" fillId="4" borderId="1" xfId="0" applyFont="1" applyFill="1" applyBorder="1"/>
    <xf numFmtId="165" fontId="4" fillId="4" borderId="1" xfId="0" applyNumberFormat="1" applyFont="1" applyFill="1" applyBorder="1" applyAlignment="1">
      <alignment horizontal="right" vertical="center"/>
    </xf>
    <xf numFmtId="0" fontId="4" fillId="8" borderId="1" xfId="0" applyFont="1" applyFill="1" applyBorder="1" applyAlignment="1">
      <alignment horizontal="center" vertical="center" wrapText="1"/>
    </xf>
    <xf numFmtId="164" fontId="6" fillId="9" borderId="1" xfId="0" applyNumberFormat="1" applyFont="1" applyFill="1" applyBorder="1"/>
    <xf numFmtId="0" fontId="5" fillId="10" borderId="1" xfId="0" applyFont="1" applyFill="1" applyBorder="1"/>
    <xf numFmtId="0" fontId="7" fillId="10" borderId="1" xfId="0" applyFont="1" applyFill="1" applyBorder="1"/>
    <xf numFmtId="0" fontId="4" fillId="8" borderId="1" xfId="0" applyFont="1" applyFill="1" applyBorder="1"/>
    <xf numFmtId="165" fontId="4" fillId="8" borderId="1" xfId="0" applyNumberFormat="1" applyFont="1" applyFill="1" applyBorder="1" applyAlignment="1">
      <alignment horizontal="right" vertical="center"/>
    </xf>
    <xf numFmtId="0" fontId="8" fillId="12" borderId="1" xfId="0" applyFont="1" applyFill="1" applyBorder="1" applyAlignment="1">
      <alignment horizontal="center" vertical="center" wrapText="1"/>
    </xf>
    <xf numFmtId="2" fontId="6" fillId="13" borderId="1" xfId="0" applyNumberFormat="1" applyFont="1" applyFill="1" applyBorder="1"/>
    <xf numFmtId="0" fontId="0" fillId="5" borderId="1" xfId="0" applyFill="1" applyBorder="1"/>
    <xf numFmtId="0" fontId="5" fillId="13" borderId="1" xfId="0" applyFont="1" applyFill="1" applyBorder="1"/>
    <xf numFmtId="0" fontId="0" fillId="13" borderId="1" xfId="0" applyFill="1" applyBorder="1"/>
    <xf numFmtId="0" fontId="7" fillId="13" borderId="1" xfId="0" applyFont="1" applyFill="1" applyBorder="1"/>
    <xf numFmtId="0" fontId="9" fillId="13" borderId="1" xfId="0" applyFont="1" applyFill="1" applyBorder="1"/>
    <xf numFmtId="166" fontId="5" fillId="6" borderId="1" xfId="0" applyNumberFormat="1" applyFont="1" applyFill="1" applyBorder="1" applyAlignment="1">
      <alignment horizontal="right" vertical="center"/>
    </xf>
    <xf numFmtId="0" fontId="6" fillId="3" borderId="1" xfId="0" applyFont="1" applyFill="1" applyBorder="1"/>
    <xf numFmtId="1" fontId="6" fillId="3" borderId="1" xfId="0" applyNumberFormat="1" applyFont="1" applyFill="1" applyBorder="1"/>
    <xf numFmtId="0" fontId="7" fillId="0" borderId="1" xfId="0" applyFont="1" applyBorder="1"/>
    <xf numFmtId="167" fontId="5" fillId="6" borderId="1" xfId="0" applyNumberFormat="1" applyFont="1" applyFill="1" applyBorder="1" applyAlignment="1">
      <alignment horizontal="right" vertical="center"/>
    </xf>
    <xf numFmtId="0" fontId="9" fillId="6" borderId="1" xfId="0" applyFont="1" applyFill="1" applyBorder="1"/>
    <xf numFmtId="0" fontId="3" fillId="2" borderId="1" xfId="0" applyFont="1" applyFill="1" applyBorder="1"/>
    <xf numFmtId="165" fontId="3" fillId="2" borderId="1" xfId="0" applyNumberFormat="1" applyFont="1" applyFill="1" applyBorder="1" applyAlignment="1">
      <alignment horizontal="right" vertical="center"/>
    </xf>
    <xf numFmtId="0" fontId="10" fillId="2" borderId="1" xfId="0" applyFont="1" applyFill="1" applyBorder="1"/>
    <xf numFmtId="9" fontId="6" fillId="3" borderId="1" xfId="0" applyNumberFormat="1" applyFont="1" applyFill="1" applyBorder="1"/>
    <xf numFmtId="0" fontId="3" fillId="4" borderId="1" xfId="0" applyFont="1" applyFill="1" applyBorder="1"/>
    <xf numFmtId="165" fontId="3" fillId="4" borderId="1" xfId="0" applyNumberFormat="1" applyFont="1" applyFill="1" applyBorder="1" applyAlignment="1">
      <alignment horizontal="right" vertical="center"/>
    </xf>
    <xf numFmtId="165" fontId="6" fillId="3" borderId="1" xfId="0" applyNumberFormat="1" applyFont="1" applyFill="1" applyBorder="1"/>
    <xf numFmtId="4" fontId="6" fillId="3" borderId="1" xfId="0" applyNumberFormat="1" applyFont="1" applyFill="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9" fillId="14" borderId="1" xfId="0" applyFont="1" applyFill="1" applyBorder="1"/>
    <xf numFmtId="167" fontId="6" fillId="3" borderId="1" xfId="0" applyNumberFormat="1" applyFont="1" applyFill="1" applyBorder="1"/>
    <xf numFmtId="165" fontId="12" fillId="10" borderId="1" xfId="0" applyNumberFormat="1" applyFont="1" applyFill="1" applyBorder="1"/>
    <xf numFmtId="9" fontId="12" fillId="10" borderId="1" xfId="0" applyNumberFormat="1" applyFont="1" applyFill="1" applyBorder="1"/>
    <xf numFmtId="166" fontId="12" fillId="10" borderId="1" xfId="0" applyNumberFormat="1" applyFont="1" applyFill="1" applyBorder="1"/>
    <xf numFmtId="164" fontId="12" fillId="10" borderId="1" xfId="0" applyNumberFormat="1" applyFont="1" applyFill="1" applyBorder="1"/>
    <xf numFmtId="0" fontId="9" fillId="9" borderId="1" xfId="0" applyFont="1" applyFill="1" applyBorder="1"/>
    <xf numFmtId="0" fontId="0" fillId="0" borderId="1" xfId="0" applyBorder="1"/>
    <xf numFmtId="165" fontId="13" fillId="2" borderId="1" xfId="0" applyNumberFormat="1" applyFont="1" applyFill="1" applyBorder="1" applyAlignment="1">
      <alignment horizontal="right" vertical="center"/>
    </xf>
    <xf numFmtId="0" fontId="14" fillId="2" borderId="1" xfId="0" applyFont="1" applyFill="1" applyBorder="1"/>
    <xf numFmtId="168" fontId="5" fillId="6" borderId="1" xfId="0" applyNumberFormat="1" applyFont="1" applyFill="1" applyBorder="1" applyAlignment="1">
      <alignment horizontal="right" vertical="center"/>
    </xf>
    <xf numFmtId="0" fontId="0" fillId="6" borderId="1" xfId="0" applyFill="1" applyBorder="1"/>
    <xf numFmtId="0" fontId="7" fillId="6" borderId="0" xfId="0" applyFont="1" applyFill="1"/>
    <xf numFmtId="1" fontId="5" fillId="6" borderId="1" xfId="0" applyNumberFormat="1" applyFont="1" applyFill="1" applyBorder="1" applyAlignment="1">
      <alignment horizontal="right" vertical="center"/>
    </xf>
    <xf numFmtId="0" fontId="5" fillId="0" borderId="3" xfId="0" applyFont="1" applyBorder="1" applyAlignment="1">
      <alignment vertical="center"/>
    </xf>
    <xf numFmtId="165" fontId="13" fillId="2" borderId="1" xfId="0" applyNumberFormat="1" applyFont="1" applyFill="1" applyBorder="1" applyAlignment="1">
      <alignment horizontal="right" vertical="center" wrapText="1"/>
    </xf>
    <xf numFmtId="0" fontId="7" fillId="15" borderId="1" xfId="0" applyFont="1" applyFill="1" applyBorder="1"/>
    <xf numFmtId="169" fontId="0" fillId="15" borderId="0" xfId="0" applyNumberFormat="1" applyFill="1" applyProtection="1">
      <protection hidden="1"/>
    </xf>
    <xf numFmtId="0" fontId="9" fillId="0" borderId="1" xfId="0" applyFont="1" applyBorder="1"/>
    <xf numFmtId="165" fontId="5" fillId="0" borderId="1" xfId="0" applyNumberFormat="1" applyFont="1" applyBorder="1" applyAlignment="1">
      <alignment horizontal="right" vertical="center"/>
    </xf>
    <xf numFmtId="0" fontId="8" fillId="12" borderId="6" xfId="0" applyFont="1" applyFill="1" applyBorder="1" applyAlignment="1">
      <alignment horizontal="center" vertical="center" wrapText="1"/>
    </xf>
    <xf numFmtId="0" fontId="5" fillId="13" borderId="7" xfId="0" applyFont="1" applyFill="1" applyBorder="1"/>
    <xf numFmtId="0" fontId="0" fillId="13" borderId="7" xfId="0" applyFill="1" applyBorder="1"/>
    <xf numFmtId="0" fontId="7" fillId="13" borderId="7" xfId="0" applyFont="1" applyFill="1" applyBorder="1"/>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3" borderId="0" xfId="0" applyFont="1" applyFill="1" applyAlignment="1">
      <alignment horizontal="left"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3" borderId="2" xfId="0" applyFont="1" applyFill="1" applyBorder="1"/>
    <xf numFmtId="0" fontId="3" fillId="11"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2" fontId="6" fillId="13" borderId="7" xfId="0" applyNumberFormat="1" applyFont="1" applyFill="1" applyBorder="1"/>
    <xf numFmtId="0" fontId="0" fillId="16" borderId="0" xfId="0" applyFill="1"/>
    <xf numFmtId="0" fontId="0" fillId="0" borderId="0" xfId="0" applyFill="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008080"/>
      <rgbColor rgb="FFBFBFBF"/>
      <rgbColor rgb="FF808080"/>
      <rgbColor rgb="FF9999FF"/>
      <rgbColor rgb="FF993366"/>
      <rgbColor rgb="FFFFF2CC"/>
      <rgbColor rgb="FFDEEAF1"/>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9EE"/>
      <rgbColor rgb="FFE2EFDA"/>
      <rgbColor rgb="FFF2F2F2"/>
      <rgbColor rgb="FF99CCFF"/>
      <rgbColor rgb="FFFF99CC"/>
      <rgbColor rgb="FFCC99FF"/>
      <rgbColor rgb="FFFFCC99"/>
      <rgbColor rgb="FF2E75B6"/>
      <rgbColor rgb="FF33CCCC"/>
      <rgbColor rgb="FF99CC00"/>
      <rgbColor rgb="FFFFC000"/>
      <rgbColor rgb="FFFF9900"/>
      <rgbColor rgb="FFFF6600"/>
      <rgbColor rgb="FF595959"/>
      <rgbColor rgb="FF70AD47"/>
      <rgbColor rgb="FF1F3864"/>
      <rgbColor rgb="FF00B050"/>
      <rgbColor rgb="FF003300"/>
      <rgbColor rgb="FF333300"/>
      <rgbColor rgb="FF993300"/>
      <rgbColor rgb="FF993366"/>
      <rgbColor rgb="FF333399"/>
      <rgbColor rgb="FF375623"/>
      <rgbColor rgb="00003366"/>
      <rgbColor rgb="00339966"/>
      <rgbColor rgb="00003300"/>
      <rgbColor rgb="00333300"/>
      <rgbColor rgb="00993300"/>
      <rgbColor rgb="00993366"/>
      <rgbColor rgb="00333399"/>
      <rgbColor rgb="00333333"/>
    </indexedColors>
    <mruColors>
      <color rgb="FF1F497D"/>
      <color rgb="FFFFF2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67"/>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28573</xdr:rowOff>
    </xdr:from>
    <xdr:to>
      <xdr:col>2</xdr:col>
      <xdr:colOff>590549</xdr:colOff>
      <xdr:row>158</xdr:row>
      <xdr:rowOff>161925</xdr:rowOff>
    </xdr:to>
    <xdr:sp macro="" textlink="">
      <xdr:nvSpPr>
        <xdr:cNvPr id="2" name="TextBox 1">
          <a:extLst>
            <a:ext uri="{FF2B5EF4-FFF2-40B4-BE49-F238E27FC236}">
              <a16:creationId xmlns:a16="http://schemas.microsoft.com/office/drawing/2014/main" id="{49F009C9-6FB6-E289-461E-17A3C401B8CC}"/>
            </a:ext>
          </a:extLst>
        </xdr:cNvPr>
        <xdr:cNvSpPr txBox="1"/>
      </xdr:nvSpPr>
      <xdr:spPr>
        <a:xfrm>
          <a:off x="0" y="1819273"/>
          <a:ext cx="5876924" cy="28898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How To Use this worksheet: </a:t>
          </a:r>
        </a:p>
        <a:p>
          <a:endParaRPr lang="en-GB" sz="1100"/>
        </a:p>
        <a:p>
          <a:r>
            <a:rPr lang="en-GB" sz="1100"/>
            <a:t>It looks a bit daunting, but it's just asking you to feed it numbers it can translate for you. </a:t>
          </a:r>
        </a:p>
        <a:p>
          <a:r>
            <a:rPr lang="en-GB" sz="1100"/>
            <a:t>The more numbers it has, the more accurate your answers will be.</a:t>
          </a:r>
        </a:p>
        <a:p>
          <a:endParaRPr lang="en-GB" sz="1100"/>
        </a:p>
        <a:p>
          <a:pPr lvl="1"/>
          <a:r>
            <a:rPr lang="en-GB" sz="1100"/>
            <a:t>Enter </a:t>
          </a:r>
          <a:r>
            <a:rPr lang="en-GB" sz="1100" b="1"/>
            <a:t>your</a:t>
          </a:r>
          <a:r>
            <a:rPr lang="en-GB" sz="1100"/>
            <a:t> figures in the boxes to the best of your abilities. Leave irrellevant boxes blank.</a:t>
          </a:r>
        </a:p>
        <a:p>
          <a:pPr lvl="1"/>
          <a:endParaRPr lang="en-GB" sz="1100"/>
        </a:p>
        <a:p>
          <a:pPr lvl="1"/>
          <a:r>
            <a:rPr lang="en-GB" sz="1100"/>
            <a:t>If you're unsure, estimate as best you can and readjust when you have a better idea. </a:t>
          </a:r>
        </a:p>
        <a:p>
          <a:pPr lvl="1"/>
          <a:endParaRPr lang="en-GB" sz="1100"/>
        </a:p>
        <a:p>
          <a:pPr lvl="1"/>
          <a:r>
            <a:rPr lang="en-GB" sz="1100"/>
            <a:t>All figures requested are </a:t>
          </a:r>
          <a:r>
            <a:rPr lang="en-GB" sz="1100" b="1"/>
            <a:t>Monthly</a:t>
          </a:r>
          <a:r>
            <a:rPr lang="en-GB" sz="1100"/>
            <a:t>, so either divide annual or multiply daily figures to acheve this and it will auto genreate other cells accurately. </a:t>
          </a:r>
        </a:p>
        <a:p>
          <a:pPr lvl="1"/>
          <a:endParaRPr lang="en-GB" sz="1100"/>
        </a:p>
        <a:p>
          <a:pPr lvl="1"/>
          <a:r>
            <a:rPr lang="en-GB" sz="1100"/>
            <a:t>The sheets are designed to work together, so</a:t>
          </a:r>
          <a:r>
            <a:rPr lang="en-GB" sz="1100" baseline="0"/>
            <a:t> whatever you input will be reflected across all calculations automatically.</a:t>
          </a:r>
        </a:p>
        <a:p>
          <a:pPr lvl="1"/>
          <a:endParaRPr lang="en-GB" sz="1100" baseline="0"/>
        </a:p>
        <a:p>
          <a:pPr lvl="1"/>
          <a:endParaRPr lang="en-GB" sz="1100" baseline="0"/>
        </a:p>
        <a:p>
          <a:r>
            <a:rPr lang="en-GB" sz="1400" baseline="0">
              <a:solidFill>
                <a:schemeClr val="tx2"/>
              </a:solidFill>
            </a:rPr>
            <a:t>Navigate the sheets by clicking the tabs at the bottom. Service tabs can be changed to the service name by right clicking the tab and clicking "rename", for easy reference.</a:t>
          </a:r>
        </a:p>
        <a:p>
          <a:br>
            <a:rPr lang="en-GB" sz="1400" baseline="0"/>
          </a:br>
          <a:br>
            <a:rPr lang="en-GB" sz="1400" baseline="0"/>
          </a:br>
          <a:r>
            <a:rPr lang="en-GB" sz="1400" b="1" baseline="0"/>
            <a:t>Sheet 1: Business and personal costs.</a:t>
          </a:r>
        </a:p>
        <a:p>
          <a:endParaRPr lang="en-GB" sz="1100" b="1" baseline="0"/>
        </a:p>
        <a:p>
          <a:r>
            <a:rPr lang="en-GB" sz="1100" baseline="0"/>
            <a:t>This is everything that you have to cover in your hourly rate to pay your bills:</a:t>
          </a:r>
        </a:p>
        <a:p>
          <a:endParaRPr lang="en-GB" sz="1100" baseline="0"/>
        </a:p>
        <a:p>
          <a:r>
            <a:rPr lang="en-GB" sz="1100" b="1" baseline="0"/>
            <a:t>Business expenses </a:t>
          </a:r>
          <a:r>
            <a:rPr lang="en-GB" sz="1100" baseline="0"/>
            <a:t>are those paid from your business accounts.</a:t>
          </a:r>
        </a:p>
        <a:p>
          <a:endParaRPr lang="en-GB" sz="1100" baseline="0"/>
        </a:p>
        <a:p>
          <a:r>
            <a:rPr lang="en-GB" sz="1100" b="1" baseline="0"/>
            <a:t>Personal expenses </a:t>
          </a:r>
          <a:r>
            <a:rPr lang="en-GB" sz="1100" baseline="0"/>
            <a:t>are filled to ensure your hourly rate pays you enough money to cover what's needed at home. </a:t>
          </a:r>
        </a:p>
        <a:p>
          <a:endParaRPr lang="en-GB" sz="1100" baseline="0"/>
        </a:p>
        <a:p>
          <a:r>
            <a:rPr lang="en-GB" sz="1100" baseline="0"/>
            <a:t>The best place to start are bank statements. If it's coming out every month, it will be in there, but look deeper, the more you track and account for, the more accurate and stable you'll be.</a:t>
          </a:r>
        </a:p>
        <a:p>
          <a:endParaRPr lang="en-GB" sz="1100" baseline="0"/>
        </a:p>
        <a:p>
          <a:endParaRPr lang="en-GB" sz="1100" baseline="0"/>
        </a:p>
        <a:p>
          <a:r>
            <a:rPr lang="en-GB" sz="1100" b="1" baseline="0"/>
            <a:t>Travel estimates </a:t>
          </a:r>
          <a:r>
            <a:rPr lang="en-GB" sz="1100" baseline="0"/>
            <a:t>are to work out your costs on a per mile basis, either in mileage or MPG costs) which will factor into later calculations. We recommend factoring 10miles per job (round trip) as a standard cost and charge beyond this - but you can change this on the service sheets according to your decision.</a:t>
          </a:r>
        </a:p>
        <a:p>
          <a:endParaRPr lang="en-GB" sz="1100" baseline="0"/>
        </a:p>
        <a:p>
          <a:endParaRPr lang="en-GB" sz="1100" baseline="0"/>
        </a:p>
        <a:p>
          <a:r>
            <a:rPr lang="en-GB" sz="1100" b="1" baseline="0"/>
            <a:t>Base Rate Summary section </a:t>
          </a:r>
          <a:r>
            <a:rPr lang="en-GB" sz="1100" baseline="0"/>
            <a:t>is to set your hours these factors are divisible by. </a:t>
          </a:r>
        </a:p>
        <a:p>
          <a:endParaRPr lang="en-GB" sz="1100" baseline="0"/>
        </a:p>
        <a:p>
          <a:r>
            <a:rPr lang="en-GB" sz="1100" baseline="0"/>
            <a:t>We suggest using the default 30 hours per week of PAID WORK to factor in admin, travel and break times, and a 175 day year to allow for bank holidays, 4 weeks vacation, etc. </a:t>
          </a:r>
        </a:p>
        <a:p>
          <a:endParaRPr lang="en-GB" sz="1100" baseline="0"/>
        </a:p>
        <a:p>
          <a:r>
            <a:rPr lang="en-GB" sz="1100" baseline="0"/>
            <a:t>These are realistic </a:t>
          </a:r>
          <a:r>
            <a:rPr lang="en-GB" sz="1100" i="1" baseline="0"/>
            <a:t>available earning time </a:t>
          </a:r>
          <a:r>
            <a:rPr lang="en-GB" sz="1100" baseline="0"/>
            <a:t>figures, but you can alter them if you wish and the calculations will update to reflect.</a:t>
          </a:r>
        </a:p>
        <a:p>
          <a:endParaRPr lang="en-GB" sz="1100" baseline="0"/>
        </a:p>
        <a:p>
          <a:r>
            <a:rPr lang="en-GB" sz="1100" baseline="0"/>
            <a:t>Finally, </a:t>
          </a:r>
          <a:r>
            <a:rPr lang="en-GB" sz="1100" b="1" baseline="0"/>
            <a:t>desired profit margin</a:t>
          </a:r>
          <a:r>
            <a:rPr lang="en-GB" sz="1100" baseline="0"/>
            <a:t>. A percentage of all your chargable income - we suggest 20% - which you will add on top to allow your business to grow, fund purchases or improvements, create a rainy day fund, etc. You can also tick a box if you are VAT registered, and the calculation will automatically apply VAT to each quote.</a:t>
          </a:r>
        </a:p>
        <a:p>
          <a:endParaRPr lang="en-GB" sz="1100" baseline="0"/>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400" baseline="0">
              <a:solidFill>
                <a:srgbClr val="1F497D"/>
              </a:solidFill>
              <a:effectLst/>
              <a:latin typeface="+mn-lt"/>
              <a:ea typeface="+mn-ea"/>
              <a:cs typeface="+mn-cs"/>
            </a:rPr>
            <a:t>Click the Business and Personal costs tab at the bottom and fill out as many boxes as you can, adding in anything unique to you in the "other costs" boxes.</a:t>
          </a:r>
          <a:endParaRPr lang="en-GB" sz="1400">
            <a:solidFill>
              <a:srgbClr val="1F497D"/>
            </a:solidFill>
            <a:effectLst/>
          </a:endParaRPr>
        </a:p>
        <a:p>
          <a:endParaRPr lang="en-GB" sz="1100" baseline="0"/>
        </a:p>
        <a:p>
          <a:r>
            <a:rPr lang="en-GB" sz="1400" b="1" baseline="0"/>
            <a:t>Sheet 2: Variable costs:</a:t>
          </a:r>
        </a:p>
        <a:p>
          <a:endParaRPr lang="en-GB" sz="1100" b="1" baseline="0"/>
        </a:p>
        <a:p>
          <a:r>
            <a:rPr lang="en-GB" sz="1100" baseline="0"/>
            <a:t>These are your per job costs and which vary depending on the service. They're not going to be eact, but will hopefully even out across a month of jobs - sometimes you'll use 100ml of iron fallout, sometimes you'll use 20ml. Try and find an average.</a:t>
          </a:r>
        </a:p>
        <a:p>
          <a:endParaRPr lang="en-GB" sz="1100" baseline="0"/>
        </a:p>
        <a:p>
          <a:r>
            <a:rPr lang="en-GB" sz="1100" baseline="0"/>
            <a:t>Input the price per bottle you paid, how much is in the bottle, and how much (in ml) you use per use. If you don't know this, work it out during your next use of the product. It is important to know.</a:t>
          </a:r>
        </a:p>
        <a:p>
          <a:endParaRPr lang="en-GB" sz="1100" baseline="0"/>
        </a:p>
        <a:p>
          <a:r>
            <a:rPr lang="en-GB" sz="1100" baseline="0"/>
            <a:t>e.g - you buy 1l of snowfoam at £9.99. You then use 50 ml each time you make up a bottle or ready to use chemical. This will generate a cost per use of £0.50 (1000/9.99 x 50) which will then help calculate all the chemicals used and give you a total of your variable costs for a job.</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400" baseline="0">
              <a:solidFill>
                <a:schemeClr val="tx2"/>
              </a:solidFill>
              <a:effectLst/>
              <a:latin typeface="+mn-lt"/>
              <a:ea typeface="+mn-ea"/>
              <a:cs typeface="+mn-cs"/>
            </a:rPr>
            <a:t>Click the Variable Costs tab at the bottom and fill out as many boxes as you can, adding in and renaming additional products in the "Consumable item X" boxes.</a:t>
          </a:r>
          <a:endParaRPr lang="en-GB" sz="1400">
            <a:solidFill>
              <a:schemeClr val="tx2"/>
            </a:solidFill>
            <a:effectLst/>
          </a:endParaRPr>
        </a:p>
        <a:p>
          <a:endParaRPr lang="en-GB" sz="1100" baseline="0"/>
        </a:p>
        <a:p>
          <a:endParaRPr lang="en-GB" sz="1100" baseline="0"/>
        </a:p>
        <a:p>
          <a:r>
            <a:rPr lang="en-GB" sz="1400" b="1" baseline="0"/>
            <a:t>Service sheets.</a:t>
          </a:r>
        </a:p>
        <a:p>
          <a:endParaRPr lang="en-GB" sz="1100" b="1" baseline="0"/>
        </a:p>
        <a:p>
          <a:r>
            <a:rPr lang="en-GB" sz="1100" b="0" baseline="0"/>
            <a:t>These sheets take all those figures and allow you to create service quotes based on your:</a:t>
          </a:r>
        </a:p>
        <a:p>
          <a:endParaRPr lang="en-GB" sz="1100" b="0" baseline="0"/>
        </a:p>
        <a:p>
          <a:r>
            <a:rPr lang="en-GB" sz="1100" b="1" baseline="0"/>
            <a:t>Hourly labour costs</a:t>
          </a:r>
        </a:p>
        <a:p>
          <a:r>
            <a:rPr lang="en-GB" sz="1100" b="1" baseline="0"/>
            <a:t>Variable costs</a:t>
          </a:r>
        </a:p>
        <a:p>
          <a:r>
            <a:rPr lang="en-GB" sz="1100" b="1" baseline="0"/>
            <a:t>Travel costs</a:t>
          </a:r>
        </a:p>
        <a:p>
          <a:endParaRPr lang="en-GB" sz="1100" b="0" baseline="0"/>
        </a:p>
        <a:p>
          <a:r>
            <a:rPr lang="en-GB" sz="1100" b="0" baseline="0"/>
            <a:t>1. Enter the hours you expect a job to take at the top. </a:t>
          </a:r>
        </a:p>
        <a:p>
          <a:r>
            <a:rPr lang="en-GB" sz="1100" b="0" baseline="0"/>
            <a:t>2  Enter the distance to and from a job - the default is set to 10 miles as a standard charge.</a:t>
          </a:r>
        </a:p>
        <a:p>
          <a:r>
            <a:rPr lang="en-GB" sz="1100" b="0" baseline="0"/>
            <a:t>3. Select the products you will use from the dropdown list - adjust quantities if needed by factors and ensure you account for everything, including cloths, mitts, etc.</a:t>
          </a:r>
        </a:p>
        <a:p>
          <a:r>
            <a:rPr lang="en-GB" sz="1100" b="0" baseline="0"/>
            <a:t>4. Add any other costs not associated - such as a specialist coatings, or charge such as ULEZ - anything not covered by an existing option.</a:t>
          </a:r>
        </a:p>
        <a:p>
          <a:endParaRPr lang="en-GB" sz="1100" b="0" baseline="0"/>
        </a:p>
        <a:p>
          <a:r>
            <a:rPr lang="en-GB" sz="1100" b="0" baseline="0"/>
            <a:t>The total will be displayed in the Initial Quoted Price box, with a breakdown below for reference.</a:t>
          </a:r>
        </a:p>
        <a:p>
          <a:endParaRPr lang="en-GB" sz="1100" b="0" baseline="0"/>
        </a:p>
        <a:p>
          <a:r>
            <a:rPr lang="en-GB" sz="1100" b="0" baseline="0"/>
            <a:t>This price is a ballpark to what you should be charging for your service to cover costs and make your business sustainable. </a:t>
          </a:r>
        </a:p>
        <a:p>
          <a:r>
            <a:rPr lang="en-GB" sz="1100" b="0" baseline="0"/>
            <a:t>You can edit these as you go to take into account specific quotes and further travel distances.</a:t>
          </a:r>
        </a:p>
        <a:p>
          <a:endParaRPr lang="en-GB" sz="1100" b="0" baseline="0"/>
        </a:p>
        <a:p>
          <a:endParaRPr lang="en-GB" sz="1400" b="0" baseline="0">
            <a:solidFill>
              <a:srgbClr val="1F497D"/>
            </a:solidFill>
            <a:latin typeface="+mn-lt"/>
          </a:endParaRPr>
        </a:p>
        <a:p>
          <a:r>
            <a:rPr lang="en-GB" sz="1400" b="0" baseline="0">
              <a:solidFill>
                <a:srgbClr val="1F497D"/>
              </a:solidFill>
              <a:latin typeface="+mn-lt"/>
            </a:rPr>
            <a:t>EDITING LINES </a:t>
          </a:r>
        </a:p>
        <a:p>
          <a:endParaRPr lang="en-GB" sz="1100" b="0" baseline="0"/>
        </a:p>
        <a:p>
          <a:r>
            <a:rPr lang="en-GB" sz="1400" b="1" baseline="0"/>
            <a:t>Need more input lines?</a:t>
          </a:r>
        </a:p>
        <a:p>
          <a:r>
            <a:rPr lang="en-GB" sz="1100" b="0" baseline="0"/>
            <a:t>This is best done </a:t>
          </a:r>
          <a:r>
            <a:rPr lang="en-GB" sz="1100" b="0" i="1" baseline="0"/>
            <a:t>before</a:t>
          </a:r>
          <a:r>
            <a:rPr lang="en-GB" sz="1100" b="0" baseline="0"/>
            <a:t> you enter any information into the </a:t>
          </a:r>
          <a:r>
            <a:rPr lang="en-GB" sz="1100" b="0" i="1" baseline="0"/>
            <a:t>"other"</a:t>
          </a:r>
          <a:r>
            <a:rPr lang="en-GB" sz="1100" b="0" baseline="0"/>
            <a:t> lines as you'll be duplicating these to the blank boxes (and the formulas in them). </a:t>
          </a:r>
        </a:p>
        <a:p>
          <a:endParaRPr lang="en-GB" sz="1100" b="0" baseline="0"/>
        </a:p>
        <a:p>
          <a:r>
            <a:rPr lang="en-GB" sz="1100" b="0" baseline="0"/>
            <a:t>You can do this with three steps:</a:t>
          </a:r>
        </a:p>
        <a:p>
          <a:endParaRPr lang="en-GB" sz="1100" b="0" baseline="0"/>
        </a:p>
        <a:p>
          <a:endParaRPr lang="en-GB" sz="1100" b="0" baseline="0"/>
        </a:p>
        <a:p>
          <a:r>
            <a:rPr lang="en-GB" sz="1200" b="1" baseline="0"/>
            <a:t>Step 1:</a:t>
          </a:r>
        </a:p>
        <a:p>
          <a:endParaRPr lang="en-GB" sz="1100" b="0" baseline="0"/>
        </a:p>
        <a:p>
          <a:r>
            <a:rPr lang="en-GB" sz="1100" b="0" baseline="0"/>
            <a:t>Select the line </a:t>
          </a:r>
          <a:r>
            <a:rPr lang="en-GB" sz="1100" b="0" i="1" baseline="0"/>
            <a:t>below</a:t>
          </a:r>
          <a:r>
            <a:rPr lang="en-GB" sz="1100" b="0" baseline="0"/>
            <a:t> where new boxes will go in by clicking the grey numbered box on the far left. </a:t>
          </a:r>
        </a:p>
        <a:p>
          <a:r>
            <a:rPr lang="en-GB" sz="1100" b="0" baseline="0"/>
            <a:t>You should see the whole line tint grey.</a:t>
          </a:r>
        </a:p>
        <a:p>
          <a:endParaRPr lang="en-GB" sz="1100" b="0" baseline="0"/>
        </a:p>
        <a:p>
          <a:r>
            <a:rPr lang="en-GB" sz="1100" b="0" baseline="0"/>
            <a:t>Once selected, in the </a:t>
          </a:r>
          <a:r>
            <a:rPr lang="en-GB" sz="1100" b="1" baseline="0"/>
            <a:t>Home</a:t>
          </a:r>
          <a:r>
            <a:rPr lang="en-GB" sz="1100" b="0" baseline="0"/>
            <a:t> ribbon at the top, find </a:t>
          </a:r>
          <a:r>
            <a:rPr lang="en-GB" sz="1100" b="1" baseline="0"/>
            <a:t>"Insert" </a:t>
          </a:r>
          <a:r>
            <a:rPr lang="en-GB" sz="1100" b="0" baseline="0"/>
            <a:t>around 2/3rds of the way along the ribbon. </a:t>
          </a:r>
        </a:p>
        <a:p>
          <a:endParaRPr lang="en-GB" sz="1100" b="0" baseline="0"/>
        </a:p>
        <a:p>
          <a:r>
            <a:rPr lang="en-GB" sz="1100" b="0" baseline="0"/>
            <a:t>Click this and click </a:t>
          </a:r>
          <a:r>
            <a:rPr lang="en-GB" sz="1100" b="1" baseline="0"/>
            <a:t>"Insert sheet rows"</a:t>
          </a:r>
          <a:r>
            <a:rPr lang="en-GB" sz="1100" b="0" baseline="0"/>
            <a:t> for as many extra rows as you think you will need.</a:t>
          </a:r>
        </a:p>
        <a:p>
          <a:endParaRPr lang="en-GB" sz="1100" b="0" baseline="0"/>
        </a:p>
        <a:p>
          <a:endParaRPr lang="en-GB" sz="1100" b="0" baseline="0"/>
        </a:p>
        <a:p>
          <a:r>
            <a:rPr lang="en-GB" sz="1100" b="0" baseline="0"/>
            <a:t>You can also right click the grey numbered box on the left, once highlighted, and click "insert".</a:t>
          </a:r>
        </a:p>
        <a:p>
          <a:endParaRPr lang="en-GB" sz="1100" b="0" baseline="0"/>
        </a:p>
        <a:p>
          <a:endParaRPr lang="en-GB" sz="1100" b="0" baseline="0"/>
        </a:p>
        <a:p>
          <a:r>
            <a:rPr lang="en-GB" sz="1100" b="0" baseline="0"/>
            <a:t>Now you have the space available, you need to duplicate the rows above. </a:t>
          </a:r>
        </a:p>
        <a:p>
          <a:endParaRPr lang="en-GB" sz="1100" b="0" baseline="0"/>
        </a:p>
        <a:p>
          <a:endParaRPr lang="en-GB" sz="1100" b="0" baseline="0"/>
        </a:p>
        <a:p>
          <a:endParaRPr lang="en-GB" sz="1100" b="0" baseline="0"/>
        </a:p>
        <a:p>
          <a:endParaRPr lang="en-GB" sz="1100" b="0" baseline="0"/>
        </a:p>
        <a:p>
          <a:r>
            <a:rPr lang="en-GB" sz="1200" b="1" baseline="0"/>
            <a:t>Step 2:</a:t>
          </a:r>
        </a:p>
        <a:p>
          <a:endParaRPr lang="en-GB" sz="1100" b="0" baseline="0"/>
        </a:p>
        <a:p>
          <a:r>
            <a:rPr lang="en-GB" sz="1100" b="0" baseline="0"/>
            <a:t>Select two of the </a:t>
          </a:r>
          <a:r>
            <a:rPr lang="en-GB" sz="1100" b="1" baseline="0"/>
            <a:t>"other cost" </a:t>
          </a:r>
          <a:r>
            <a:rPr lang="en-GB" sz="1100" b="0" baseline="0"/>
            <a:t>rows</a:t>
          </a:r>
          <a:r>
            <a:rPr lang="en-GB" sz="1100" b="1" baseline="0"/>
            <a:t> </a:t>
          </a:r>
          <a:r>
            <a:rPr lang="en-GB" sz="1100" b="0" baseline="0"/>
            <a:t>in the coloured table area so a green line appears around the edge and the area highlights grey. (img 2, right)</a:t>
          </a:r>
        </a:p>
        <a:p>
          <a:endParaRPr lang="en-GB" sz="1100" b="0" baseline="0"/>
        </a:p>
        <a:p>
          <a:r>
            <a:rPr lang="en-GB" sz="1100" b="0" i="1" baseline="0"/>
            <a:t>If you have already filled these in, don't worry, you can still do this - you'll just have to erase the figures from your new rows so it doesn't affect your calculation</a:t>
          </a:r>
        </a:p>
        <a:p>
          <a:endParaRPr lang="en-GB" sz="1100" b="0" i="1" baseline="0"/>
        </a:p>
        <a:p>
          <a:endParaRPr lang="en-GB" sz="1100" b="0" baseline="0"/>
        </a:p>
        <a:p>
          <a:endParaRPr lang="en-GB" sz="1100" b="0" baseline="0"/>
        </a:p>
        <a:p>
          <a:endParaRPr lang="en-GB" sz="1100" b="0" baseline="0"/>
        </a:p>
        <a:p>
          <a:endParaRPr lang="en-GB" sz="1100" b="0" baseline="0"/>
        </a:p>
        <a:p>
          <a:r>
            <a:rPr lang="en-GB" sz="1200" b="1" baseline="0"/>
            <a:t>Step 3:</a:t>
          </a:r>
        </a:p>
        <a:p>
          <a:endParaRPr lang="en-GB" sz="1100" b="0" baseline="0"/>
        </a:p>
        <a:p>
          <a:r>
            <a:rPr lang="en-GB" sz="1100" b="0" baseline="0"/>
            <a:t>In the bottom right corner of this green box, a green square will appear and the mouse will change to a cross when you hover over it. </a:t>
          </a:r>
        </a:p>
        <a:p>
          <a:endParaRPr lang="en-GB" sz="1100" b="0" baseline="0"/>
        </a:p>
        <a:p>
          <a:r>
            <a:rPr lang="en-GB" sz="1100" b="0" baseline="0"/>
            <a:t>Click this and drag down the green box to fill your empty rows. (Img 3, right)</a:t>
          </a:r>
        </a:p>
        <a:p>
          <a:endParaRPr lang="en-GB" sz="1100" b="0" baseline="0"/>
        </a:p>
        <a:p>
          <a:r>
            <a:rPr lang="en-GB" sz="1100" b="0" baseline="0"/>
            <a:t>You can now enter additional information into these boxes, and all formulas throughout the sheet will automatically update to account for the extra boxes.</a:t>
          </a:r>
        </a:p>
        <a:p>
          <a:endParaRPr lang="en-GB" sz="1100" b="0" baseline="0"/>
        </a:p>
        <a:p>
          <a:endParaRPr lang="en-GB" sz="1100" b="0" baseline="0"/>
        </a:p>
        <a:p>
          <a:endParaRPr lang="en-GB" sz="1100" b="0" baseline="0"/>
        </a:p>
      </xdr:txBody>
    </xdr:sp>
    <xdr:clientData/>
  </xdr:twoCellAnchor>
  <xdr:twoCellAnchor>
    <xdr:from>
      <xdr:col>1</xdr:col>
      <xdr:colOff>600075</xdr:colOff>
      <xdr:row>110</xdr:row>
      <xdr:rowOff>0</xdr:rowOff>
    </xdr:from>
    <xdr:to>
      <xdr:col>2</xdr:col>
      <xdr:colOff>600075</xdr:colOff>
      <xdr:row>110</xdr:row>
      <xdr:rowOff>0</xdr:rowOff>
    </xdr:to>
    <xdr:cxnSp macro="">
      <xdr:nvCxnSpPr>
        <xdr:cNvPr id="12" name="Straight Arrow Connector 11">
          <a:extLst>
            <a:ext uri="{FF2B5EF4-FFF2-40B4-BE49-F238E27FC236}">
              <a16:creationId xmlns:a16="http://schemas.microsoft.com/office/drawing/2014/main" id="{E7A7A620-3963-4A7B-B6AF-AF20F08CF314}"/>
            </a:ext>
          </a:extLst>
        </xdr:cNvPr>
        <xdr:cNvCxnSpPr/>
      </xdr:nvCxnSpPr>
      <xdr:spPr>
        <a:xfrm>
          <a:off x="5276850" y="21412200"/>
          <a:ext cx="609600" cy="0"/>
        </a:xfrm>
        <a:prstGeom prst="straightConnector1">
          <a:avLst/>
        </a:prstGeom>
        <a:ln w="381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79080</xdr:colOff>
      <xdr:row>98</xdr:row>
      <xdr:rowOff>91048</xdr:rowOff>
    </xdr:from>
    <xdr:to>
      <xdr:col>15</xdr:col>
      <xdr:colOff>264878</xdr:colOff>
      <xdr:row>121</xdr:row>
      <xdr:rowOff>134721</xdr:rowOff>
    </xdr:to>
    <xdr:grpSp>
      <xdr:nvGrpSpPr>
        <xdr:cNvPr id="30" name="Group 29">
          <a:extLst>
            <a:ext uri="{FF2B5EF4-FFF2-40B4-BE49-F238E27FC236}">
              <a16:creationId xmlns:a16="http://schemas.microsoft.com/office/drawing/2014/main" id="{9108B111-6484-FB70-E10D-069C57D914DD}"/>
            </a:ext>
          </a:extLst>
        </xdr:cNvPr>
        <xdr:cNvGrpSpPr/>
      </xdr:nvGrpSpPr>
      <xdr:grpSpPr>
        <a:xfrm>
          <a:off x="5975055" y="19217248"/>
          <a:ext cx="7500998" cy="4425173"/>
          <a:chOff x="5936955" y="19512523"/>
          <a:chExt cx="7500998" cy="4425173"/>
        </a:xfrm>
      </xdr:grpSpPr>
      <xdr:pic>
        <xdr:nvPicPr>
          <xdr:cNvPr id="5" name="Picture 4">
            <a:extLst>
              <a:ext uri="{FF2B5EF4-FFF2-40B4-BE49-F238E27FC236}">
                <a16:creationId xmlns:a16="http://schemas.microsoft.com/office/drawing/2014/main" id="{55947BB6-A93C-8577-F85D-2B8DE5E07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6955" y="19905909"/>
            <a:ext cx="7500998" cy="4031787"/>
          </a:xfrm>
          <a:prstGeom prst="rect">
            <a:avLst/>
          </a:prstGeom>
        </xdr:spPr>
      </xdr:pic>
      <xdr:pic>
        <xdr:nvPicPr>
          <xdr:cNvPr id="7" name="Picture 6">
            <a:extLst>
              <a:ext uri="{FF2B5EF4-FFF2-40B4-BE49-F238E27FC236}">
                <a16:creationId xmlns:a16="http://schemas.microsoft.com/office/drawing/2014/main" id="{15988F7B-05FF-A727-71E2-F260D41726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77525" y="20874849"/>
            <a:ext cx="2190750" cy="1518588"/>
          </a:xfrm>
          <a:prstGeom prst="rect">
            <a:avLst/>
          </a:prstGeom>
        </xdr:spPr>
      </xdr:pic>
      <xdr:cxnSp macro="">
        <xdr:nvCxnSpPr>
          <xdr:cNvPr id="15" name="Straight Arrow Connector 14">
            <a:extLst>
              <a:ext uri="{FF2B5EF4-FFF2-40B4-BE49-F238E27FC236}">
                <a16:creationId xmlns:a16="http://schemas.microsoft.com/office/drawing/2014/main" id="{8CDE9DE8-830E-7622-620B-14CA1D7E50B0}"/>
              </a:ext>
            </a:extLst>
          </xdr:cNvPr>
          <xdr:cNvCxnSpPr/>
        </xdr:nvCxnSpPr>
        <xdr:spPr>
          <a:xfrm>
            <a:off x="6267450" y="19512523"/>
            <a:ext cx="0" cy="56617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CB10CB68-F724-4152-A2E2-BC6B07452059}"/>
              </a:ext>
            </a:extLst>
          </xdr:cNvPr>
          <xdr:cNvCxnSpPr/>
        </xdr:nvCxnSpPr>
        <xdr:spPr>
          <a:xfrm>
            <a:off x="10267950" y="19598248"/>
            <a:ext cx="0" cy="56617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A005F13C-8F1E-4031-9E47-FE551FEBC33C}"/>
              </a:ext>
            </a:extLst>
          </xdr:cNvPr>
          <xdr:cNvCxnSpPr/>
        </xdr:nvCxnSpPr>
        <xdr:spPr>
          <a:xfrm>
            <a:off x="10277475" y="21440775"/>
            <a:ext cx="523875" cy="0"/>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xdr:col>
      <xdr:colOff>85725</xdr:colOff>
      <xdr:row>123</xdr:row>
      <xdr:rowOff>142875</xdr:rowOff>
    </xdr:from>
    <xdr:to>
      <xdr:col>12</xdr:col>
      <xdr:colOff>381000</xdr:colOff>
      <xdr:row>140</xdr:row>
      <xdr:rowOff>137759</xdr:rowOff>
    </xdr:to>
    <xdr:pic>
      <xdr:nvPicPr>
        <xdr:cNvPr id="20" name="Picture 19">
          <a:extLst>
            <a:ext uri="{FF2B5EF4-FFF2-40B4-BE49-F238E27FC236}">
              <a16:creationId xmlns:a16="http://schemas.microsoft.com/office/drawing/2014/main" id="{A3B3C543-87DE-8BF8-F9B8-EBD40766E1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81700" y="24031575"/>
          <a:ext cx="5781675" cy="3233384"/>
        </a:xfrm>
        <a:prstGeom prst="rect">
          <a:avLst/>
        </a:prstGeom>
      </xdr:spPr>
    </xdr:pic>
    <xdr:clientData/>
  </xdr:twoCellAnchor>
  <xdr:twoCellAnchor editAs="oneCell">
    <xdr:from>
      <xdr:col>3</xdr:col>
      <xdr:colOff>76201</xdr:colOff>
      <xdr:row>143</xdr:row>
      <xdr:rowOff>0</xdr:rowOff>
    </xdr:from>
    <xdr:to>
      <xdr:col>12</xdr:col>
      <xdr:colOff>350299</xdr:colOff>
      <xdr:row>158</xdr:row>
      <xdr:rowOff>57150</xdr:rowOff>
    </xdr:to>
    <xdr:pic>
      <xdr:nvPicPr>
        <xdr:cNvPr id="22" name="Picture 21">
          <a:extLst>
            <a:ext uri="{FF2B5EF4-FFF2-40B4-BE49-F238E27FC236}">
              <a16:creationId xmlns:a16="http://schemas.microsoft.com/office/drawing/2014/main" id="{107C7AFD-03CE-3214-31E4-E3E60DD3EB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72176" y="27698700"/>
          <a:ext cx="5760498" cy="2914650"/>
        </a:xfrm>
        <a:prstGeom prst="rect">
          <a:avLst/>
        </a:prstGeom>
      </xdr:spPr>
    </xdr:pic>
    <xdr:clientData/>
  </xdr:twoCellAnchor>
  <xdr:twoCellAnchor>
    <xdr:from>
      <xdr:col>3</xdr:col>
      <xdr:colOff>85725</xdr:colOff>
      <xdr:row>122</xdr:row>
      <xdr:rowOff>47625</xdr:rowOff>
    </xdr:from>
    <xdr:to>
      <xdr:col>5</xdr:col>
      <xdr:colOff>38100</xdr:colOff>
      <xdr:row>123</xdr:row>
      <xdr:rowOff>133350</xdr:rowOff>
    </xdr:to>
    <xdr:sp macro="" textlink="">
      <xdr:nvSpPr>
        <xdr:cNvPr id="26" name="TextBox 25">
          <a:extLst>
            <a:ext uri="{FF2B5EF4-FFF2-40B4-BE49-F238E27FC236}">
              <a16:creationId xmlns:a16="http://schemas.microsoft.com/office/drawing/2014/main" id="{6AE7E907-96C3-6144-4E47-906180E2D0DD}"/>
            </a:ext>
          </a:extLst>
        </xdr:cNvPr>
        <xdr:cNvSpPr txBox="1"/>
      </xdr:nvSpPr>
      <xdr:spPr>
        <a:xfrm>
          <a:off x="5981700" y="23745825"/>
          <a:ext cx="11715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rgbClr val="1F497D"/>
              </a:solidFill>
            </a:rPr>
            <a:t>STEP</a:t>
          </a:r>
          <a:r>
            <a:rPr lang="en-GB" sz="1400" baseline="0">
              <a:solidFill>
                <a:srgbClr val="1F497D"/>
              </a:solidFill>
            </a:rPr>
            <a:t> 2</a:t>
          </a:r>
          <a:endParaRPr lang="en-GB" sz="1400">
            <a:solidFill>
              <a:srgbClr val="1F497D"/>
            </a:solidFill>
          </a:endParaRPr>
        </a:p>
      </xdr:txBody>
    </xdr:sp>
    <xdr:clientData/>
  </xdr:twoCellAnchor>
  <xdr:twoCellAnchor>
    <xdr:from>
      <xdr:col>3</xdr:col>
      <xdr:colOff>66675</xdr:colOff>
      <xdr:row>141</xdr:row>
      <xdr:rowOff>114300</xdr:rowOff>
    </xdr:from>
    <xdr:to>
      <xdr:col>5</xdr:col>
      <xdr:colOff>19050</xdr:colOff>
      <xdr:row>143</xdr:row>
      <xdr:rowOff>9525</xdr:rowOff>
    </xdr:to>
    <xdr:sp macro="" textlink="">
      <xdr:nvSpPr>
        <xdr:cNvPr id="27" name="TextBox 26">
          <a:extLst>
            <a:ext uri="{FF2B5EF4-FFF2-40B4-BE49-F238E27FC236}">
              <a16:creationId xmlns:a16="http://schemas.microsoft.com/office/drawing/2014/main" id="{90DA4EF2-042E-4C0D-9823-3E69C3DB4E2A}"/>
            </a:ext>
          </a:extLst>
        </xdr:cNvPr>
        <xdr:cNvSpPr txBox="1"/>
      </xdr:nvSpPr>
      <xdr:spPr>
        <a:xfrm>
          <a:off x="5962650" y="27432000"/>
          <a:ext cx="11715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rgbClr val="1F497D"/>
              </a:solidFill>
            </a:rPr>
            <a:t>STEP</a:t>
          </a:r>
          <a:r>
            <a:rPr lang="en-GB" sz="1400" baseline="0">
              <a:solidFill>
                <a:srgbClr val="1F497D"/>
              </a:solidFill>
            </a:rPr>
            <a:t> 3</a:t>
          </a:r>
          <a:endParaRPr lang="en-GB" sz="1400">
            <a:solidFill>
              <a:srgbClr val="1F497D"/>
            </a:solidFill>
          </a:endParaRPr>
        </a:p>
      </xdr:txBody>
    </xdr:sp>
    <xdr:clientData/>
  </xdr:twoCellAnchor>
  <xdr:twoCellAnchor>
    <xdr:from>
      <xdr:col>3</xdr:col>
      <xdr:colOff>476250</xdr:colOff>
      <xdr:row>99</xdr:row>
      <xdr:rowOff>19050</xdr:rowOff>
    </xdr:from>
    <xdr:to>
      <xdr:col>4</xdr:col>
      <xdr:colOff>542925</xdr:colOff>
      <xdr:row>100</xdr:row>
      <xdr:rowOff>104775</xdr:rowOff>
    </xdr:to>
    <xdr:sp macro="" textlink="">
      <xdr:nvSpPr>
        <xdr:cNvPr id="28" name="TextBox 27">
          <a:extLst>
            <a:ext uri="{FF2B5EF4-FFF2-40B4-BE49-F238E27FC236}">
              <a16:creationId xmlns:a16="http://schemas.microsoft.com/office/drawing/2014/main" id="{4E97CC93-F8F5-4FE6-AFC5-A2BC06C06DAE}"/>
            </a:ext>
          </a:extLst>
        </xdr:cNvPr>
        <xdr:cNvSpPr txBox="1"/>
      </xdr:nvSpPr>
      <xdr:spPr>
        <a:xfrm>
          <a:off x="6372225" y="19335750"/>
          <a:ext cx="6762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rgbClr val="1F497D"/>
              </a:solidFill>
            </a:rPr>
            <a:t>STEP </a:t>
          </a:r>
          <a:r>
            <a:rPr lang="en-GB" sz="1400" baseline="0">
              <a:solidFill>
                <a:srgbClr val="1F497D"/>
              </a:solidFill>
            </a:rPr>
            <a:t>1</a:t>
          </a:r>
          <a:endParaRPr lang="en-GB" sz="1400">
            <a:solidFill>
              <a:srgbClr val="1F497D"/>
            </a:solidFill>
          </a:endParaRPr>
        </a:p>
      </xdr:txBody>
    </xdr:sp>
    <xdr:clientData/>
  </xdr:twoCellAnchor>
  <xdr:twoCellAnchor editAs="oneCell">
    <xdr:from>
      <xdr:col>3</xdr:col>
      <xdr:colOff>104775</xdr:colOff>
      <xdr:row>58</xdr:row>
      <xdr:rowOff>9525</xdr:rowOff>
    </xdr:from>
    <xdr:to>
      <xdr:col>17</xdr:col>
      <xdr:colOff>306019</xdr:colOff>
      <xdr:row>59</xdr:row>
      <xdr:rowOff>133394</xdr:rowOff>
    </xdr:to>
    <xdr:pic>
      <xdr:nvPicPr>
        <xdr:cNvPr id="6" name="Picture 5">
          <a:extLst>
            <a:ext uri="{FF2B5EF4-FFF2-40B4-BE49-F238E27FC236}">
              <a16:creationId xmlns:a16="http://schemas.microsoft.com/office/drawing/2014/main" id="{11009E3F-3EED-A485-35F1-AA71317B519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00750" y="11515725"/>
          <a:ext cx="8735644" cy="314369"/>
        </a:xfrm>
        <a:prstGeom prst="rect">
          <a:avLst/>
        </a:prstGeom>
      </xdr:spPr>
    </xdr:pic>
    <xdr:clientData/>
  </xdr:twoCellAnchor>
  <xdr:twoCellAnchor editAs="oneCell">
    <xdr:from>
      <xdr:col>3</xdr:col>
      <xdr:colOff>114300</xdr:colOff>
      <xdr:row>72</xdr:row>
      <xdr:rowOff>161925</xdr:rowOff>
    </xdr:from>
    <xdr:to>
      <xdr:col>17</xdr:col>
      <xdr:colOff>315544</xdr:colOff>
      <xdr:row>74</xdr:row>
      <xdr:rowOff>95294</xdr:rowOff>
    </xdr:to>
    <xdr:pic>
      <xdr:nvPicPr>
        <xdr:cNvPr id="9" name="Picture 8">
          <a:extLst>
            <a:ext uri="{FF2B5EF4-FFF2-40B4-BE49-F238E27FC236}">
              <a16:creationId xmlns:a16="http://schemas.microsoft.com/office/drawing/2014/main" id="{D9AC4CF5-1894-DE76-0B6A-1AB95F3B10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10275" y="14335125"/>
          <a:ext cx="8735644" cy="314369"/>
        </a:xfrm>
        <a:prstGeom prst="rect">
          <a:avLst/>
        </a:prstGeom>
      </xdr:spPr>
    </xdr:pic>
    <xdr:clientData/>
  </xdr:twoCellAnchor>
  <xdr:twoCellAnchor>
    <xdr:from>
      <xdr:col>8</xdr:col>
      <xdr:colOff>447675</xdr:colOff>
      <xdr:row>69</xdr:row>
      <xdr:rowOff>100573</xdr:rowOff>
    </xdr:from>
    <xdr:to>
      <xdr:col>8</xdr:col>
      <xdr:colOff>447675</xdr:colOff>
      <xdr:row>72</xdr:row>
      <xdr:rowOff>95250</xdr:rowOff>
    </xdr:to>
    <xdr:cxnSp macro="">
      <xdr:nvCxnSpPr>
        <xdr:cNvPr id="10" name="Straight Arrow Connector 9">
          <a:extLst>
            <a:ext uri="{FF2B5EF4-FFF2-40B4-BE49-F238E27FC236}">
              <a16:creationId xmlns:a16="http://schemas.microsoft.com/office/drawing/2014/main" id="{BE267BDE-A10B-404B-9455-DAEDE95D7CFE}"/>
            </a:ext>
          </a:extLst>
        </xdr:cNvPr>
        <xdr:cNvCxnSpPr/>
      </xdr:nvCxnSpPr>
      <xdr:spPr>
        <a:xfrm>
          <a:off x="9391650" y="13702273"/>
          <a:ext cx="0" cy="56617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76200</xdr:colOff>
      <xdr:row>80</xdr:row>
      <xdr:rowOff>142875</xdr:rowOff>
    </xdr:from>
    <xdr:to>
      <xdr:col>17</xdr:col>
      <xdr:colOff>277444</xdr:colOff>
      <xdr:row>82</xdr:row>
      <xdr:rowOff>76244</xdr:rowOff>
    </xdr:to>
    <xdr:pic>
      <xdr:nvPicPr>
        <xdr:cNvPr id="13" name="Picture 12">
          <a:extLst>
            <a:ext uri="{FF2B5EF4-FFF2-40B4-BE49-F238E27FC236}">
              <a16:creationId xmlns:a16="http://schemas.microsoft.com/office/drawing/2014/main" id="{70CA82A6-30B1-2EC4-9477-D04EC631BB8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15840075"/>
          <a:ext cx="8735644" cy="314369"/>
        </a:xfrm>
        <a:prstGeom prst="rect">
          <a:avLst/>
        </a:prstGeom>
      </xdr:spPr>
    </xdr:pic>
    <xdr:clientData/>
  </xdr:twoCellAnchor>
  <xdr:twoCellAnchor>
    <xdr:from>
      <xdr:col>10</xdr:col>
      <xdr:colOff>180975</xdr:colOff>
      <xdr:row>77</xdr:row>
      <xdr:rowOff>71998</xdr:rowOff>
    </xdr:from>
    <xdr:to>
      <xdr:col>10</xdr:col>
      <xdr:colOff>180975</xdr:colOff>
      <xdr:row>80</xdr:row>
      <xdr:rowOff>66675</xdr:rowOff>
    </xdr:to>
    <xdr:cxnSp macro="">
      <xdr:nvCxnSpPr>
        <xdr:cNvPr id="14" name="Straight Arrow Connector 13">
          <a:extLst>
            <a:ext uri="{FF2B5EF4-FFF2-40B4-BE49-F238E27FC236}">
              <a16:creationId xmlns:a16="http://schemas.microsoft.com/office/drawing/2014/main" id="{9E517776-B440-4A3E-9E4C-66C610C53E77}"/>
            </a:ext>
          </a:extLst>
        </xdr:cNvPr>
        <xdr:cNvCxnSpPr/>
      </xdr:nvCxnSpPr>
      <xdr:spPr>
        <a:xfrm>
          <a:off x="10344150" y="15197698"/>
          <a:ext cx="0" cy="56617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54</xdr:row>
      <xdr:rowOff>81523</xdr:rowOff>
    </xdr:from>
    <xdr:to>
      <xdr:col>6</xdr:col>
      <xdr:colOff>238125</xdr:colOff>
      <xdr:row>57</xdr:row>
      <xdr:rowOff>76200</xdr:rowOff>
    </xdr:to>
    <xdr:cxnSp macro="">
      <xdr:nvCxnSpPr>
        <xdr:cNvPr id="16" name="Straight Arrow Connector 15">
          <a:extLst>
            <a:ext uri="{FF2B5EF4-FFF2-40B4-BE49-F238E27FC236}">
              <a16:creationId xmlns:a16="http://schemas.microsoft.com/office/drawing/2014/main" id="{D3E4CA22-72B3-487B-BABC-85CC907889C3}"/>
            </a:ext>
          </a:extLst>
        </xdr:cNvPr>
        <xdr:cNvCxnSpPr/>
      </xdr:nvCxnSpPr>
      <xdr:spPr>
        <a:xfrm>
          <a:off x="7962900" y="10825723"/>
          <a:ext cx="0" cy="566177"/>
        </a:xfrm>
        <a:prstGeom prst="straightConnector1">
          <a:avLst/>
        </a:prstGeom>
        <a:ln w="285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85725</xdr:colOff>
      <xdr:row>25</xdr:row>
      <xdr:rowOff>114300</xdr:rowOff>
    </xdr:from>
    <xdr:to>
      <xdr:col>2</xdr:col>
      <xdr:colOff>333375</xdr:colOff>
      <xdr:row>26</xdr:row>
      <xdr:rowOff>122953</xdr:rowOff>
    </xdr:to>
    <xdr:pic>
      <xdr:nvPicPr>
        <xdr:cNvPr id="21" name="Picture 20">
          <a:extLst>
            <a:ext uri="{FF2B5EF4-FFF2-40B4-BE49-F238E27FC236}">
              <a16:creationId xmlns:a16="http://schemas.microsoft.com/office/drawing/2014/main" id="{FE01E8CC-DF99-9901-2CDB-97351DE6F6F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5" y="5334000"/>
          <a:ext cx="5534025" cy="199153"/>
        </a:xfrm>
        <a:prstGeom prst="rect">
          <a:avLst/>
        </a:prstGeom>
      </xdr:spPr>
    </xdr:pic>
    <xdr:clientData/>
  </xdr:twoCellAnchor>
  <xdr:twoCellAnchor editAs="oneCell">
    <xdr:from>
      <xdr:col>3</xdr:col>
      <xdr:colOff>209550</xdr:colOff>
      <xdr:row>90</xdr:row>
      <xdr:rowOff>39809</xdr:rowOff>
    </xdr:from>
    <xdr:to>
      <xdr:col>13</xdr:col>
      <xdr:colOff>314326</xdr:colOff>
      <xdr:row>97</xdr:row>
      <xdr:rowOff>153788</xdr:rowOff>
    </xdr:to>
    <xdr:pic>
      <xdr:nvPicPr>
        <xdr:cNvPr id="24" name="Picture 23">
          <a:extLst>
            <a:ext uri="{FF2B5EF4-FFF2-40B4-BE49-F238E27FC236}">
              <a16:creationId xmlns:a16="http://schemas.microsoft.com/office/drawing/2014/main" id="{7336A553-C895-2387-C6C4-6D45F51A0E6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105525" y="17642009"/>
          <a:ext cx="6200776" cy="1447479"/>
        </a:xfrm>
        <a:prstGeom prst="rect">
          <a:avLst/>
        </a:prstGeom>
      </xdr:spPr>
    </xdr:pic>
    <xdr:clientData/>
  </xdr:twoCellAnchor>
  <xdr:twoCellAnchor editAs="oneCell">
    <xdr:from>
      <xdr:col>0</xdr:col>
      <xdr:colOff>0</xdr:colOff>
      <xdr:row>0</xdr:row>
      <xdr:rowOff>38101</xdr:rowOff>
    </xdr:from>
    <xdr:to>
      <xdr:col>0</xdr:col>
      <xdr:colOff>4486275</xdr:colOff>
      <xdr:row>5</xdr:row>
      <xdr:rowOff>143646</xdr:rowOff>
    </xdr:to>
    <xdr:pic>
      <xdr:nvPicPr>
        <xdr:cNvPr id="32" name="Picture 31">
          <a:extLst>
            <a:ext uri="{FF2B5EF4-FFF2-40B4-BE49-F238E27FC236}">
              <a16:creationId xmlns:a16="http://schemas.microsoft.com/office/drawing/2014/main" id="{EF327105-1F6B-9A12-912B-6F50BAE75D7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8101"/>
          <a:ext cx="4486275" cy="1515245"/>
        </a:xfrm>
        <a:prstGeom prst="rect">
          <a:avLst/>
        </a:prstGeom>
        <a:solidFill>
          <a:schemeClr val="bg1"/>
        </a:solidFill>
      </xdr:spPr>
    </xdr:pic>
    <xdr:clientData/>
  </xdr:twoCellAnchor>
  <xdr:twoCellAnchor>
    <xdr:from>
      <xdr:col>0</xdr:col>
      <xdr:colOff>0</xdr:colOff>
      <xdr:row>161</xdr:row>
      <xdr:rowOff>85725</xdr:rowOff>
    </xdr:from>
    <xdr:to>
      <xdr:col>2</xdr:col>
      <xdr:colOff>533400</xdr:colOff>
      <xdr:row>165</xdr:row>
      <xdr:rowOff>47625</xdr:rowOff>
    </xdr:to>
    <xdr:sp macro="" textlink="">
      <xdr:nvSpPr>
        <xdr:cNvPr id="33" name="TextBox 32">
          <a:extLst>
            <a:ext uri="{FF2B5EF4-FFF2-40B4-BE49-F238E27FC236}">
              <a16:creationId xmlns:a16="http://schemas.microsoft.com/office/drawing/2014/main" id="{3396D40D-F587-1B55-D7F8-9374E794841E}"/>
            </a:ext>
          </a:extLst>
        </xdr:cNvPr>
        <xdr:cNvSpPr txBox="1"/>
      </xdr:nvSpPr>
      <xdr:spPr>
        <a:xfrm>
          <a:off x="0" y="31213425"/>
          <a:ext cx="58197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workbook</a:t>
          </a:r>
          <a:r>
            <a:rPr lang="en-GB" sz="1100" baseline="0"/>
            <a:t> is designed as an aid, and does not constitute or substitute professional advice.</a:t>
          </a:r>
        </a:p>
        <a:p>
          <a:r>
            <a:rPr lang="en-GB" sz="1100" baseline="0"/>
            <a:t>©UK Detailing Academy LTD</a:t>
          </a:r>
          <a:endParaRPr lang="en-GB" sz="1100"/>
        </a:p>
      </xdr:txBody>
    </xdr:sp>
    <xdr:clientData/>
  </xdr:twoCellAnchor>
  <xdr:twoCellAnchor>
    <xdr:from>
      <xdr:col>26</xdr:col>
      <xdr:colOff>0</xdr:colOff>
      <xdr:row>306</xdr:row>
      <xdr:rowOff>9525</xdr:rowOff>
    </xdr:from>
    <xdr:to>
      <xdr:col>27</xdr:col>
      <xdr:colOff>0</xdr:colOff>
      <xdr:row>306</xdr:row>
      <xdr:rowOff>180975</xdr:rowOff>
    </xdr:to>
    <xdr:sp macro="" textlink="">
      <xdr:nvSpPr>
        <xdr:cNvPr id="34" name="TextBox 33">
          <a:extLst>
            <a:ext uri="{FF2B5EF4-FFF2-40B4-BE49-F238E27FC236}">
              <a16:creationId xmlns:a16="http://schemas.microsoft.com/office/drawing/2014/main" id="{CEA0D9EE-524A-0DA3-4929-E31DB2212EEA}"/>
            </a:ext>
          </a:extLst>
        </xdr:cNvPr>
        <xdr:cNvSpPr txBox="1"/>
      </xdr:nvSpPr>
      <xdr:spPr>
        <a:xfrm>
          <a:off x="19916775" y="58759725"/>
          <a:ext cx="60960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UKDA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65</xdr:row>
          <xdr:rowOff>266700</xdr:rowOff>
        </xdr:from>
        <xdr:to>
          <xdr:col>5</xdr:col>
          <xdr:colOff>1819275</xdr:colOff>
          <xdr:row>67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 VAT registered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171450</xdr:colOff>
      <xdr:row>12</xdr:row>
      <xdr:rowOff>142875</xdr:rowOff>
    </xdr:from>
    <xdr:to>
      <xdr:col>12</xdr:col>
      <xdr:colOff>95250</xdr:colOff>
      <xdr:row>24</xdr:row>
      <xdr:rowOff>0</xdr:rowOff>
    </xdr:to>
    <xdr:sp macro="" textlink="">
      <xdr:nvSpPr>
        <xdr:cNvPr id="2" name="TextBox 1">
          <a:extLst>
            <a:ext uri="{FF2B5EF4-FFF2-40B4-BE49-F238E27FC236}">
              <a16:creationId xmlns:a16="http://schemas.microsoft.com/office/drawing/2014/main" id="{39529077-7635-DE89-1480-3556C5123871}"/>
            </a:ext>
          </a:extLst>
        </xdr:cNvPr>
        <xdr:cNvSpPr txBox="1"/>
      </xdr:nvSpPr>
      <xdr:spPr>
        <a:xfrm>
          <a:off x="9820275" y="3095625"/>
          <a:ext cx="2828925" cy="2524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Click</a:t>
          </a:r>
          <a:r>
            <a:rPr lang="en-GB" sz="1100" baseline="0"/>
            <a:t> a cell under </a:t>
          </a:r>
          <a:r>
            <a:rPr lang="en-GB" sz="1100" b="1" baseline="0"/>
            <a:t>Product/Item</a:t>
          </a:r>
          <a:r>
            <a:rPr lang="en-GB" sz="1100" baseline="0"/>
            <a:t>, and select the product used from the drop down menu by pressing the arrow that appears.</a:t>
          </a:r>
          <a:endParaRPr lang="en-GB" sz="1100"/>
        </a:p>
        <a:p>
          <a:endParaRPr lang="en-GB" sz="1100"/>
        </a:p>
        <a:p>
          <a:r>
            <a:rPr lang="en-GB" sz="1100"/>
            <a:t>If you've calculated</a:t>
          </a:r>
          <a:r>
            <a:rPr lang="en-GB" sz="1100" baseline="0"/>
            <a:t> a per-use cost based on an average car or minimum level, use the </a:t>
          </a:r>
          <a:r>
            <a:rPr lang="en-GB" sz="1100" b="1" baseline="0"/>
            <a:t>QTY Used </a:t>
          </a:r>
          <a:r>
            <a:rPr lang="en-GB" sz="1100" baseline="0"/>
            <a:t>cell to increase the cost appropriately (i.e. for a large car use 1.5 or 2. </a:t>
          </a:r>
        </a:p>
        <a:p>
          <a:endParaRPr lang="en-GB" sz="1100" baseline="0"/>
        </a:p>
        <a:p>
          <a:r>
            <a:rPr lang="en-GB" sz="1100" baseline="0"/>
            <a:t>If </a:t>
          </a:r>
          <a:r>
            <a:rPr lang="en-GB" sz="1100" baseline="0">
              <a:solidFill>
                <a:schemeClr val="dk1"/>
              </a:solidFill>
              <a:effectLst/>
              <a:latin typeface="+mn-lt"/>
              <a:ea typeface="+mn-ea"/>
              <a:cs typeface="+mn-cs"/>
            </a:rPr>
            <a:t>(</a:t>
          </a:r>
          <a:r>
            <a:rPr lang="en-GB" sz="1100" i="1" baseline="0">
              <a:solidFill>
                <a:schemeClr val="dk1"/>
              </a:solidFill>
              <a:effectLst/>
              <a:latin typeface="+mn-lt"/>
              <a:ea typeface="+mn-ea"/>
              <a:cs typeface="+mn-cs"/>
            </a:rPr>
            <a:t>for example) </a:t>
          </a:r>
          <a:r>
            <a:rPr lang="en-GB" sz="1100" baseline="0"/>
            <a:t>you use Iron remover </a:t>
          </a:r>
          <a:r>
            <a:rPr lang="en-GB" sz="1100" i="1" baseline="0"/>
            <a:t> </a:t>
          </a:r>
          <a:r>
            <a:rPr lang="en-GB" sz="1100" i="0" baseline="0"/>
            <a:t> twice in a wash, set the quantity used appropriately.</a:t>
          </a:r>
          <a:endParaRPr lang="en-GB" sz="1100"/>
        </a:p>
      </xdr:txBody>
    </xdr:sp>
    <xdr:clientData/>
  </xdr:twoCellAnchor>
  <xdr:twoCellAnchor>
    <xdr:from>
      <xdr:col>7</xdr:col>
      <xdr:colOff>180975</xdr:colOff>
      <xdr:row>26</xdr:row>
      <xdr:rowOff>66675</xdr:rowOff>
    </xdr:from>
    <xdr:to>
      <xdr:col>12</xdr:col>
      <xdr:colOff>114300</xdr:colOff>
      <xdr:row>29</xdr:row>
      <xdr:rowOff>200025</xdr:rowOff>
    </xdr:to>
    <xdr:sp macro="" textlink="">
      <xdr:nvSpPr>
        <xdr:cNvPr id="3" name="TextBox 2">
          <a:extLst>
            <a:ext uri="{FF2B5EF4-FFF2-40B4-BE49-F238E27FC236}">
              <a16:creationId xmlns:a16="http://schemas.microsoft.com/office/drawing/2014/main" id="{095E7DFD-F621-D932-13A3-4275DABC3ADF}"/>
            </a:ext>
          </a:extLst>
        </xdr:cNvPr>
        <xdr:cNvSpPr txBox="1"/>
      </xdr:nvSpPr>
      <xdr:spPr>
        <a:xfrm>
          <a:off x="9829800" y="6067425"/>
          <a:ext cx="283845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Add any other costs not associated - such as a specialist coatings, or charge such as ULEZ - anything not covered by an existing option.</a:t>
          </a:r>
          <a:endParaRPr lang="en-GB">
            <a:effectLst/>
          </a:endParaRPr>
        </a:p>
        <a:p>
          <a:endParaRPr lang="en-GB" sz="1100"/>
        </a:p>
      </xdr:txBody>
    </xdr:sp>
    <xdr:clientData/>
  </xdr:twoCellAnchor>
  <xdr:twoCellAnchor>
    <xdr:from>
      <xdr:col>7</xdr:col>
      <xdr:colOff>161925</xdr:colOff>
      <xdr:row>1</xdr:row>
      <xdr:rowOff>228600</xdr:rowOff>
    </xdr:from>
    <xdr:to>
      <xdr:col>12</xdr:col>
      <xdr:colOff>85725</xdr:colOff>
      <xdr:row>4</xdr:row>
      <xdr:rowOff>9525</xdr:rowOff>
    </xdr:to>
    <xdr:sp macro="" textlink="">
      <xdr:nvSpPr>
        <xdr:cNvPr id="4" name="TextBox 3">
          <a:extLst>
            <a:ext uri="{FF2B5EF4-FFF2-40B4-BE49-F238E27FC236}">
              <a16:creationId xmlns:a16="http://schemas.microsoft.com/office/drawing/2014/main" id="{FBDE50BB-878C-080F-8109-CB96E3E54705}"/>
            </a:ext>
          </a:extLst>
        </xdr:cNvPr>
        <xdr:cNvSpPr txBox="1"/>
      </xdr:nvSpPr>
      <xdr:spPr>
        <a:xfrm>
          <a:off x="9810750" y="685800"/>
          <a:ext cx="28289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baseline="0">
              <a:solidFill>
                <a:schemeClr val="dk1"/>
              </a:solidFill>
              <a:effectLst/>
              <a:latin typeface="+mn-lt"/>
              <a:ea typeface="+mn-ea"/>
              <a:cs typeface="+mn-cs"/>
            </a:rPr>
            <a:t>1. Enter the hours you expect a job to take </a:t>
          </a:r>
        </a:p>
        <a:p>
          <a:r>
            <a:rPr lang="en-GB" sz="1100" b="0" baseline="0">
              <a:solidFill>
                <a:schemeClr val="dk1"/>
              </a:solidFill>
              <a:effectLst/>
              <a:latin typeface="+mn-lt"/>
              <a:ea typeface="+mn-ea"/>
              <a:cs typeface="+mn-cs"/>
            </a:rPr>
            <a:t>2.  Enter the distance to and from a job - the default is set to 10 miles as a standard charge.</a:t>
          </a:r>
          <a:endParaRPr lang="en-GB">
            <a:effectLst/>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82CFB-362E-488C-8F38-F3CE5D6FAA44}">
  <sheetPr codeName="Sheet1"/>
  <dimension ref="A1"/>
  <sheetViews>
    <sheetView topLeftCell="A67" zoomScaleNormal="100" workbookViewId="0">
      <selection activeCell="AB307" sqref="AB307"/>
    </sheetView>
  </sheetViews>
  <sheetFormatPr defaultRowHeight="15" x14ac:dyDescent="0.25"/>
  <cols>
    <col min="1" max="1" width="70.140625" customWidth="1"/>
  </cols>
  <sheetData>
    <row r="1" ht="51" customHeight="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F41"/>
  <sheetViews>
    <sheetView showGridLines="0" zoomScaleNormal="100" workbookViewId="0">
      <pane ySplit="4" topLeftCell="A23" activePane="bottomLeft" state="frozen"/>
      <selection pane="bottomLeft" activeCell="A34" sqref="A34:XFD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137</v>
      </c>
      <c r="B1" s="67"/>
      <c r="C1" s="67"/>
      <c r="D1" s="67"/>
      <c r="E1" s="67"/>
      <c r="F1" s="67"/>
    </row>
    <row r="2" spans="1:6" ht="24" customHeight="1" x14ac:dyDescent="0.25">
      <c r="A2" s="39" t="s">
        <v>90</v>
      </c>
      <c r="B2" s="77" t="s">
        <v>138</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800-000000000000}">
          <x14:formula1>
            <xm:f>'Variable Costs'!$A$5:$A$24</xm:f>
          </x14:formula1>
          <x14:formula2>
            <xm:f>0</xm:f>
          </x14:formula2>
          <xm:sqref>A14:A23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F41"/>
  <sheetViews>
    <sheetView showGridLines="0" zoomScaleNormal="100" workbookViewId="0">
      <pane ySplit="4" topLeftCell="A23" activePane="bottomLeft" state="frozen"/>
      <selection pane="bottomLeft" activeCell="A34" sqref="A34:XFD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139</v>
      </c>
      <c r="B1" s="67"/>
      <c r="C1" s="67"/>
      <c r="D1" s="67"/>
      <c r="E1" s="67"/>
      <c r="F1" s="67"/>
    </row>
    <row r="2" spans="1:6" ht="24" customHeight="1" x14ac:dyDescent="0.25">
      <c r="A2" s="39" t="s">
        <v>90</v>
      </c>
      <c r="B2" s="77" t="s">
        <v>140</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900-000000000000}">
          <x14:formula1>
            <xm:f>'Variable Costs'!$A$5:$A$24</xm:f>
          </x14:formula1>
          <x14:formula2>
            <xm:f>0</xm:f>
          </x14:formula2>
          <xm:sqref>A14:A23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F41"/>
  <sheetViews>
    <sheetView showGridLines="0" zoomScaleNormal="100" workbookViewId="0">
      <pane ySplit="4" topLeftCell="A14" activePane="bottomLeft" state="frozen"/>
      <selection pane="bottomLeft" activeCell="A34" sqref="A34:XFD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141</v>
      </c>
      <c r="B1" s="67"/>
      <c r="C1" s="67"/>
      <c r="D1" s="67"/>
      <c r="E1" s="67"/>
      <c r="F1" s="67"/>
    </row>
    <row r="2" spans="1:6" ht="24" customHeight="1" x14ac:dyDescent="0.25">
      <c r="A2" s="39" t="s">
        <v>90</v>
      </c>
      <c r="B2" s="77" t="s">
        <v>142</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A00-000000000000}">
          <x14:formula1>
            <xm:f>'Variable Costs'!$A$5:$A$24</xm:f>
          </x14:formula1>
          <x14:formula2>
            <xm:f>0</xm:f>
          </x14:formula2>
          <xm:sqref>A14:A23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41"/>
  <sheetViews>
    <sheetView showGridLines="0" zoomScaleNormal="100" workbookViewId="0">
      <pane ySplit="4" topLeftCell="A20" activePane="bottomLeft" state="frozen"/>
      <selection pane="bottomLeft" activeCell="A34" sqref="A34:XFD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143</v>
      </c>
      <c r="B1" s="67"/>
      <c r="C1" s="67"/>
      <c r="D1" s="67"/>
      <c r="E1" s="67"/>
      <c r="F1" s="67"/>
    </row>
    <row r="2" spans="1:6" ht="24" customHeight="1" x14ac:dyDescent="0.25">
      <c r="A2" s="39" t="s">
        <v>90</v>
      </c>
      <c r="B2" s="77" t="s">
        <v>144</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B00-000000000000}">
          <x14:formula1>
            <xm:f>'Variable Costs'!$A$5:$A$24</xm:f>
          </x14:formula1>
          <x14:formula2>
            <xm:f>0</xm:f>
          </x14:formula2>
          <xm:sqref>A14:A23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70"/>
  <sheetViews>
    <sheetView showGridLines="0" zoomScaleNormal="100" workbookViewId="0">
      <pane xSplit="1" ySplit="3" topLeftCell="B43" activePane="bottomRight" state="frozen"/>
      <selection pane="topRight" activeCell="B1" sqref="B1"/>
      <selection pane="bottomLeft" activeCell="A4" sqref="A4"/>
      <selection pane="bottomRight" activeCell="A73" sqref="A73"/>
    </sheetView>
  </sheetViews>
  <sheetFormatPr defaultColWidth="8.7109375" defaultRowHeight="15" x14ac:dyDescent="0.25"/>
  <cols>
    <col min="1" max="1" width="65.85546875" bestFit="1" customWidth="1"/>
    <col min="2" max="4" width="18" customWidth="1"/>
    <col min="5" max="5" width="29" bestFit="1" customWidth="1"/>
    <col min="6" max="6" width="35.28515625" customWidth="1"/>
    <col min="7" max="7" width="0.140625" style="82" customWidth="1"/>
  </cols>
  <sheetData>
    <row r="1" spans="1:7" ht="36" customHeight="1" x14ac:dyDescent="0.25">
      <c r="A1" s="67" t="s">
        <v>197</v>
      </c>
      <c r="B1" s="67"/>
      <c r="C1" s="67"/>
      <c r="D1" s="67"/>
      <c r="E1" s="67"/>
      <c r="F1" s="67"/>
      <c r="G1" s="67"/>
    </row>
    <row r="2" spans="1:7" ht="15" customHeight="1" x14ac:dyDescent="0.25">
      <c r="A2" s="68" t="s">
        <v>190</v>
      </c>
      <c r="B2" s="68"/>
      <c r="C2" s="68"/>
      <c r="D2" s="68"/>
      <c r="E2" s="68"/>
      <c r="F2" s="68"/>
      <c r="G2" s="68"/>
    </row>
    <row r="4" spans="1:7" ht="15" customHeight="1" x14ac:dyDescent="0.25">
      <c r="A4" s="69" t="s">
        <v>0</v>
      </c>
      <c r="B4" s="69"/>
      <c r="C4" s="69"/>
      <c r="D4" s="69"/>
      <c r="E4" s="69"/>
      <c r="F4" s="69"/>
      <c r="G4" s="69"/>
    </row>
    <row r="5" spans="1:7" ht="15" customHeight="1" x14ac:dyDescent="0.25">
      <c r="A5" s="1" t="s">
        <v>1</v>
      </c>
      <c r="B5" s="1" t="s">
        <v>2</v>
      </c>
      <c r="C5" s="1" t="s">
        <v>3</v>
      </c>
      <c r="D5" s="1" t="s">
        <v>4</v>
      </c>
      <c r="E5" s="1" t="s">
        <v>5</v>
      </c>
    </row>
    <row r="6" spans="1:7" ht="18" customHeight="1" x14ac:dyDescent="0.25">
      <c r="A6" s="2" t="s">
        <v>6</v>
      </c>
      <c r="B6" s="3">
        <v>0</v>
      </c>
      <c r="C6" s="4">
        <f>SUM(B6/4)</f>
        <v>0</v>
      </c>
      <c r="D6" s="4">
        <f>SUM(B6/B59)</f>
        <v>0</v>
      </c>
      <c r="E6" s="5" t="s">
        <v>7</v>
      </c>
    </row>
    <row r="7" spans="1:7" ht="18" customHeight="1" x14ac:dyDescent="0.25">
      <c r="A7" s="6" t="s">
        <v>145</v>
      </c>
      <c r="B7" s="3">
        <v>0</v>
      </c>
      <c r="C7" s="4">
        <f>SUM(B7/4)</f>
        <v>0</v>
      </c>
      <c r="D7" s="4">
        <f>SUM(B7/B59)</f>
        <v>0</v>
      </c>
      <c r="E7" s="7" t="s">
        <v>7</v>
      </c>
    </row>
    <row r="8" spans="1:7" ht="18" customHeight="1" x14ac:dyDescent="0.25">
      <c r="A8" s="2" t="s">
        <v>8</v>
      </c>
      <c r="B8" s="3">
        <v>0</v>
      </c>
      <c r="C8" s="4">
        <f>SUM(B8/4)</f>
        <v>0</v>
      </c>
      <c r="D8" s="4">
        <f>SUM(B8/B59)</f>
        <v>0</v>
      </c>
      <c r="E8" s="5" t="s">
        <v>9</v>
      </c>
    </row>
    <row r="9" spans="1:7" ht="18" customHeight="1" x14ac:dyDescent="0.25">
      <c r="A9" s="6" t="s">
        <v>10</v>
      </c>
      <c r="B9" s="3">
        <v>0</v>
      </c>
      <c r="C9" s="4">
        <f t="shared" ref="C9:C20" si="0">SUM(B9/4)</f>
        <v>0</v>
      </c>
      <c r="D9" s="4">
        <f>SUM(B9/B59)</f>
        <v>0</v>
      </c>
      <c r="E9" s="7" t="s">
        <v>191</v>
      </c>
    </row>
    <row r="10" spans="1:7" ht="18" customHeight="1" x14ac:dyDescent="0.25">
      <c r="A10" s="2" t="s">
        <v>146</v>
      </c>
      <c r="B10" s="3">
        <v>0</v>
      </c>
      <c r="C10" s="4">
        <f t="shared" si="0"/>
        <v>0</v>
      </c>
      <c r="D10" s="4">
        <f>SUM(B10/B59)</f>
        <v>0</v>
      </c>
      <c r="E10" s="5" t="s">
        <v>11</v>
      </c>
    </row>
    <row r="11" spans="1:7" ht="18" customHeight="1" x14ac:dyDescent="0.25">
      <c r="A11" s="6" t="s">
        <v>12</v>
      </c>
      <c r="B11" s="3">
        <v>0</v>
      </c>
      <c r="C11" s="4">
        <f t="shared" si="0"/>
        <v>0</v>
      </c>
      <c r="D11" s="4">
        <f>SUM(B11/B59)</f>
        <v>0</v>
      </c>
      <c r="E11" s="7" t="s">
        <v>147</v>
      </c>
    </row>
    <row r="12" spans="1:7" ht="18" customHeight="1" x14ac:dyDescent="0.25">
      <c r="A12" s="2" t="s">
        <v>13</v>
      </c>
      <c r="B12" s="3">
        <v>0</v>
      </c>
      <c r="C12" s="4">
        <f t="shared" si="0"/>
        <v>0</v>
      </c>
      <c r="D12" s="4">
        <f>SUM(B12/B59)</f>
        <v>0</v>
      </c>
      <c r="E12" s="5" t="s">
        <v>14</v>
      </c>
    </row>
    <row r="13" spans="1:7" ht="18" customHeight="1" x14ac:dyDescent="0.25">
      <c r="A13" s="6" t="s">
        <v>15</v>
      </c>
      <c r="B13" s="3">
        <v>0</v>
      </c>
      <c r="C13" s="4">
        <f t="shared" si="0"/>
        <v>0</v>
      </c>
      <c r="D13" s="4">
        <f>SUM(B13/B59)</f>
        <v>0</v>
      </c>
      <c r="E13" s="7" t="s">
        <v>16</v>
      </c>
    </row>
    <row r="14" spans="1:7" ht="18" customHeight="1" x14ac:dyDescent="0.25">
      <c r="A14" s="2" t="s">
        <v>17</v>
      </c>
      <c r="B14" s="3">
        <v>0</v>
      </c>
      <c r="C14" s="4">
        <f t="shared" si="0"/>
        <v>0</v>
      </c>
      <c r="D14" s="4">
        <f>SUM(B14/B59)</f>
        <v>0</v>
      </c>
      <c r="E14" s="5" t="s">
        <v>18</v>
      </c>
    </row>
    <row r="15" spans="1:7" ht="18" customHeight="1" x14ac:dyDescent="0.25">
      <c r="A15" s="6" t="s">
        <v>19</v>
      </c>
      <c r="B15" s="3">
        <v>0</v>
      </c>
      <c r="C15" s="4">
        <f t="shared" si="0"/>
        <v>0</v>
      </c>
      <c r="D15" s="4">
        <f>SUM(B15/B59)</f>
        <v>0</v>
      </c>
      <c r="E15" s="7" t="s">
        <v>20</v>
      </c>
    </row>
    <row r="16" spans="1:7" ht="18" customHeight="1" x14ac:dyDescent="0.25">
      <c r="A16" s="2" t="s">
        <v>21</v>
      </c>
      <c r="B16" s="3">
        <v>0</v>
      </c>
      <c r="C16" s="4">
        <f t="shared" si="0"/>
        <v>0</v>
      </c>
      <c r="D16" s="4">
        <f>SUM(B16/B59)</f>
        <v>0</v>
      </c>
      <c r="E16" s="5" t="s">
        <v>22</v>
      </c>
    </row>
    <row r="17" spans="1:7" ht="18" customHeight="1" x14ac:dyDescent="0.25">
      <c r="A17" s="6" t="s">
        <v>23</v>
      </c>
      <c r="B17" s="3">
        <v>0</v>
      </c>
      <c r="C17" s="4">
        <f t="shared" si="0"/>
        <v>0</v>
      </c>
      <c r="D17" s="4">
        <f>SUM(B17/B59)</f>
        <v>0</v>
      </c>
      <c r="E17" s="7" t="s">
        <v>22</v>
      </c>
    </row>
    <row r="18" spans="1:7" ht="18" customHeight="1" x14ac:dyDescent="0.25">
      <c r="A18" s="2" t="s">
        <v>148</v>
      </c>
      <c r="B18" s="3">
        <v>0</v>
      </c>
      <c r="C18" s="4">
        <f t="shared" si="0"/>
        <v>0</v>
      </c>
      <c r="D18" s="4">
        <f>SUM(B18/B59)</f>
        <v>0</v>
      </c>
      <c r="E18" s="5" t="s">
        <v>22</v>
      </c>
    </row>
    <row r="19" spans="1:7" ht="18" customHeight="1" x14ac:dyDescent="0.25">
      <c r="A19" s="6" t="s">
        <v>149</v>
      </c>
      <c r="B19" s="3">
        <v>0</v>
      </c>
      <c r="C19" s="4">
        <f t="shared" si="0"/>
        <v>0</v>
      </c>
      <c r="D19" s="4">
        <f>SUM(B19/B59)</f>
        <v>0</v>
      </c>
      <c r="E19" s="7" t="s">
        <v>22</v>
      </c>
    </row>
    <row r="20" spans="1:7" ht="18" customHeight="1" x14ac:dyDescent="0.25">
      <c r="A20" s="6" t="s">
        <v>150</v>
      </c>
      <c r="B20" s="3">
        <v>0</v>
      </c>
      <c r="C20" s="4">
        <f t="shared" si="0"/>
        <v>0</v>
      </c>
      <c r="D20" s="4">
        <f>SUM(B20/B60)</f>
        <v>0</v>
      </c>
      <c r="E20" s="51" t="s">
        <v>22</v>
      </c>
    </row>
    <row r="21" spans="1:7" ht="18" customHeight="1" x14ac:dyDescent="0.25">
      <c r="A21" s="6" t="s">
        <v>200</v>
      </c>
      <c r="B21" s="3">
        <v>0</v>
      </c>
      <c r="C21" s="4">
        <f t="shared" ref="C21:C22" si="1">SUM(B21/4)</f>
        <v>0</v>
      </c>
      <c r="D21" s="4">
        <f>SUM(B21/B61)</f>
        <v>0</v>
      </c>
      <c r="E21" s="7" t="s">
        <v>22</v>
      </c>
    </row>
    <row r="22" spans="1:7" ht="18" customHeight="1" x14ac:dyDescent="0.25">
      <c r="A22" s="6" t="s">
        <v>203</v>
      </c>
      <c r="B22" s="3">
        <v>0</v>
      </c>
      <c r="C22" s="4">
        <f t="shared" si="1"/>
        <v>0</v>
      </c>
      <c r="D22" s="4">
        <f>SUM(B22/B61)</f>
        <v>0</v>
      </c>
      <c r="E22" s="51" t="s">
        <v>22</v>
      </c>
    </row>
    <row r="23" spans="1:7" ht="19.5" customHeight="1" x14ac:dyDescent="0.25">
      <c r="A23" s="8" t="s">
        <v>24</v>
      </c>
      <c r="B23" s="9">
        <f>SUM(B6:B19)</f>
        <v>0</v>
      </c>
      <c r="C23" s="9">
        <f>SUM(C6:C19)</f>
        <v>0</v>
      </c>
      <c r="D23" s="9">
        <f>SUM(D6:D19)</f>
        <v>0</v>
      </c>
    </row>
    <row r="25" spans="1:7" ht="15" customHeight="1" x14ac:dyDescent="0.25">
      <c r="A25" s="70" t="s">
        <v>25</v>
      </c>
      <c r="B25" s="71"/>
      <c r="C25" s="71"/>
      <c r="D25" s="71"/>
      <c r="E25" s="71"/>
      <c r="F25" s="71"/>
      <c r="G25" s="72"/>
    </row>
    <row r="26" spans="1:7" ht="15" customHeight="1" x14ac:dyDescent="0.25">
      <c r="A26" s="10" t="s">
        <v>1</v>
      </c>
      <c r="B26" s="10" t="s">
        <v>2</v>
      </c>
      <c r="C26" s="10" t="s">
        <v>189</v>
      </c>
      <c r="D26" s="10" t="s">
        <v>4</v>
      </c>
      <c r="E26" s="10" t="s">
        <v>5</v>
      </c>
    </row>
    <row r="27" spans="1:7" ht="18" customHeight="1" x14ac:dyDescent="0.25">
      <c r="A27" s="2" t="s">
        <v>26</v>
      </c>
      <c r="B27" s="11">
        <v>0</v>
      </c>
      <c r="C27" s="4">
        <f t="shared" ref="C27:C41" si="2">B27/(52/12)</f>
        <v>0</v>
      </c>
      <c r="D27" s="4">
        <f>B27/B59</f>
        <v>0</v>
      </c>
      <c r="E27" s="5" t="s">
        <v>27</v>
      </c>
    </row>
    <row r="28" spans="1:7" ht="18" customHeight="1" x14ac:dyDescent="0.25">
      <c r="A28" s="12" t="s">
        <v>28</v>
      </c>
      <c r="B28" s="11">
        <v>0</v>
      </c>
      <c r="C28" s="4">
        <f t="shared" si="2"/>
        <v>0</v>
      </c>
      <c r="D28" s="4">
        <f>B28/30</f>
        <v>0</v>
      </c>
      <c r="E28" s="13" t="s">
        <v>29</v>
      </c>
    </row>
    <row r="29" spans="1:7" ht="18" customHeight="1" x14ac:dyDescent="0.25">
      <c r="A29" s="2" t="s">
        <v>30</v>
      </c>
      <c r="B29" s="11">
        <v>0</v>
      </c>
      <c r="C29" s="4">
        <f t="shared" si="2"/>
        <v>0</v>
      </c>
      <c r="D29" s="4">
        <f>B29/B59</f>
        <v>0</v>
      </c>
      <c r="E29" s="5" t="s">
        <v>192</v>
      </c>
    </row>
    <row r="30" spans="1:7" ht="18" customHeight="1" x14ac:dyDescent="0.25">
      <c r="A30" s="12" t="s">
        <v>151</v>
      </c>
      <c r="B30" s="11">
        <v>0</v>
      </c>
      <c r="C30" s="4">
        <f t="shared" si="2"/>
        <v>0</v>
      </c>
      <c r="D30" s="4">
        <f>B30/B59</f>
        <v>0</v>
      </c>
      <c r="E30" s="13" t="s">
        <v>193</v>
      </c>
    </row>
    <row r="31" spans="1:7" ht="18" customHeight="1" x14ac:dyDescent="0.25">
      <c r="A31" s="2" t="s">
        <v>152</v>
      </c>
      <c r="B31" s="11">
        <v>0</v>
      </c>
      <c r="C31" s="4">
        <f t="shared" si="2"/>
        <v>0</v>
      </c>
      <c r="D31" s="4">
        <f>B31/B59</f>
        <v>0</v>
      </c>
      <c r="E31" s="5" t="s">
        <v>31</v>
      </c>
    </row>
    <row r="32" spans="1:7" ht="18" customHeight="1" x14ac:dyDescent="0.25">
      <c r="A32" s="12" t="s">
        <v>153</v>
      </c>
      <c r="B32" s="11">
        <v>0</v>
      </c>
      <c r="C32" s="4">
        <f t="shared" si="2"/>
        <v>0</v>
      </c>
      <c r="D32" s="4">
        <f t="shared" ref="D32" si="3">B32/30</f>
        <v>0</v>
      </c>
      <c r="E32" s="13" t="s">
        <v>32</v>
      </c>
    </row>
    <row r="33" spans="1:7" ht="18" customHeight="1" x14ac:dyDescent="0.25">
      <c r="A33" s="2" t="s">
        <v>154</v>
      </c>
      <c r="B33" s="11">
        <v>0</v>
      </c>
      <c r="C33" s="4">
        <f t="shared" si="2"/>
        <v>0</v>
      </c>
      <c r="D33" s="4">
        <f>B33/B59</f>
        <v>0</v>
      </c>
      <c r="E33" s="5" t="s">
        <v>33</v>
      </c>
    </row>
    <row r="34" spans="1:7" ht="18" customHeight="1" x14ac:dyDescent="0.25">
      <c r="A34" s="12" t="s">
        <v>34</v>
      </c>
      <c r="B34" s="11">
        <v>0</v>
      </c>
      <c r="C34" s="4">
        <f t="shared" si="2"/>
        <v>0</v>
      </c>
      <c r="D34" s="4">
        <f>B34/B59</f>
        <v>0</v>
      </c>
      <c r="E34" s="13" t="s">
        <v>194</v>
      </c>
    </row>
    <row r="35" spans="1:7" ht="18" customHeight="1" x14ac:dyDescent="0.25">
      <c r="A35" s="2" t="s">
        <v>35</v>
      </c>
      <c r="B35" s="11">
        <v>0</v>
      </c>
      <c r="C35" s="4">
        <f t="shared" si="2"/>
        <v>0</v>
      </c>
      <c r="D35" s="4">
        <f>B35/B59</f>
        <v>0</v>
      </c>
      <c r="E35" s="5" t="s">
        <v>195</v>
      </c>
    </row>
    <row r="36" spans="1:7" ht="18" customHeight="1" x14ac:dyDescent="0.25">
      <c r="A36" s="12" t="s">
        <v>36</v>
      </c>
      <c r="B36" s="11">
        <v>0</v>
      </c>
      <c r="C36" s="4">
        <f t="shared" si="2"/>
        <v>0</v>
      </c>
      <c r="D36" s="4">
        <f>B36/B59</f>
        <v>0</v>
      </c>
      <c r="E36" s="13" t="s">
        <v>196</v>
      </c>
    </row>
    <row r="37" spans="1:7" ht="18" customHeight="1" x14ac:dyDescent="0.25">
      <c r="A37" s="2" t="s">
        <v>37</v>
      </c>
      <c r="B37" s="11">
        <v>0</v>
      </c>
      <c r="C37" s="4">
        <f t="shared" si="2"/>
        <v>0</v>
      </c>
      <c r="D37" s="4">
        <f>B37/B59</f>
        <v>0</v>
      </c>
      <c r="E37" s="5" t="s">
        <v>38</v>
      </c>
    </row>
    <row r="38" spans="1:7" ht="18" customHeight="1" x14ac:dyDescent="0.25">
      <c r="A38" s="12" t="s">
        <v>39</v>
      </c>
      <c r="B38" s="11">
        <v>0</v>
      </c>
      <c r="C38" s="4">
        <f t="shared" si="2"/>
        <v>0</v>
      </c>
      <c r="D38" s="4">
        <f>B38/B59</f>
        <v>0</v>
      </c>
      <c r="E38" s="13" t="s">
        <v>40</v>
      </c>
    </row>
    <row r="39" spans="1:7" ht="18" customHeight="1" x14ac:dyDescent="0.25">
      <c r="A39" s="2" t="s">
        <v>41</v>
      </c>
      <c r="B39" s="11">
        <v>0</v>
      </c>
      <c r="C39" s="4">
        <f t="shared" si="2"/>
        <v>0</v>
      </c>
      <c r="D39" s="4">
        <f>B39/B59</f>
        <v>0</v>
      </c>
      <c r="E39" s="5" t="s">
        <v>42</v>
      </c>
    </row>
    <row r="40" spans="1:7" ht="18" customHeight="1" x14ac:dyDescent="0.25">
      <c r="A40" s="12" t="s">
        <v>43</v>
      </c>
      <c r="B40" s="11">
        <v>0</v>
      </c>
      <c r="C40" s="4">
        <f t="shared" si="2"/>
        <v>0</v>
      </c>
      <c r="D40" s="4">
        <f>B40/B59</f>
        <v>0</v>
      </c>
      <c r="E40" s="13" t="s">
        <v>22</v>
      </c>
    </row>
    <row r="41" spans="1:7" ht="18" customHeight="1" x14ac:dyDescent="0.25">
      <c r="A41" s="2" t="s">
        <v>44</v>
      </c>
      <c r="B41" s="11">
        <v>0</v>
      </c>
      <c r="C41" s="4">
        <f t="shared" si="2"/>
        <v>0</v>
      </c>
      <c r="D41" s="4">
        <f>B41/B60</f>
        <v>0</v>
      </c>
      <c r="E41" s="5" t="s">
        <v>22</v>
      </c>
    </row>
    <row r="42" spans="1:7" ht="18" customHeight="1" x14ac:dyDescent="0.25">
      <c r="A42" s="12" t="s">
        <v>201</v>
      </c>
      <c r="B42" s="11">
        <v>0</v>
      </c>
      <c r="C42" s="4">
        <f t="shared" ref="C42:C43" si="4">B42/(52/12)</f>
        <v>0</v>
      </c>
      <c r="D42" s="4">
        <f>B42/B61</f>
        <v>0</v>
      </c>
      <c r="E42" s="13" t="s">
        <v>22</v>
      </c>
    </row>
    <row r="43" spans="1:7" ht="18" customHeight="1" x14ac:dyDescent="0.25">
      <c r="A43" s="2" t="s">
        <v>202</v>
      </c>
      <c r="B43" s="11">
        <v>0</v>
      </c>
      <c r="C43" s="4">
        <f t="shared" si="4"/>
        <v>0</v>
      </c>
      <c r="D43" s="4">
        <f>B43/B61</f>
        <v>0</v>
      </c>
      <c r="E43" s="5" t="s">
        <v>22</v>
      </c>
    </row>
    <row r="44" spans="1:7" ht="15" customHeight="1" x14ac:dyDescent="0.25">
      <c r="A44" s="14" t="s">
        <v>45</v>
      </c>
      <c r="B44" s="15">
        <f>SUM(B27:B41)</f>
        <v>0</v>
      </c>
      <c r="C44" s="15">
        <f>SUM(C27:C41)</f>
        <v>0</v>
      </c>
      <c r="D44" s="15">
        <f>SUM(D27:D41)</f>
        <v>0</v>
      </c>
    </row>
    <row r="46" spans="1:7" ht="15" customHeight="1" x14ac:dyDescent="0.25">
      <c r="A46" s="73" t="s">
        <v>213</v>
      </c>
      <c r="B46" s="74"/>
      <c r="C46" s="74"/>
      <c r="D46" s="74"/>
      <c r="E46" s="74"/>
      <c r="F46" s="74"/>
      <c r="G46" s="75"/>
    </row>
    <row r="47" spans="1:7" ht="15" customHeight="1" x14ac:dyDescent="0.25">
      <c r="A47" s="59" t="s">
        <v>46</v>
      </c>
      <c r="B47" s="16" t="s">
        <v>47</v>
      </c>
      <c r="C47" s="59" t="s">
        <v>48</v>
      </c>
      <c r="D47" s="59" t="s">
        <v>49</v>
      </c>
      <c r="E47" s="59" t="s">
        <v>50</v>
      </c>
    </row>
    <row r="48" spans="1:7" s="81" customFormat="1" ht="18" customHeight="1" x14ac:dyDescent="0.25">
      <c r="A48" s="19" t="s">
        <v>51</v>
      </c>
      <c r="B48" s="80">
        <v>1.3</v>
      </c>
      <c r="C48" s="60" t="s">
        <v>52</v>
      </c>
      <c r="D48" s="61"/>
      <c r="E48" s="62" t="s">
        <v>53</v>
      </c>
      <c r="G48" s="82"/>
    </row>
    <row r="49" spans="1:7" s="81" customFormat="1" ht="18" customHeight="1" x14ac:dyDescent="0.25">
      <c r="A49" s="19" t="s">
        <v>54</v>
      </c>
      <c r="B49" s="17">
        <v>30</v>
      </c>
      <c r="C49" s="19" t="s">
        <v>55</v>
      </c>
      <c r="D49" s="20"/>
      <c r="E49" s="21" t="s">
        <v>56</v>
      </c>
      <c r="G49" s="82"/>
    </row>
    <row r="50" spans="1:7" ht="18" customHeight="1" x14ac:dyDescent="0.25">
      <c r="A50" s="19"/>
      <c r="B50" s="17"/>
      <c r="C50" s="19"/>
      <c r="D50" s="20"/>
      <c r="E50" s="21"/>
    </row>
    <row r="51" spans="1:7" ht="18" customHeight="1" x14ac:dyDescent="0.25">
      <c r="A51" s="2"/>
      <c r="B51" s="17"/>
      <c r="C51" s="2"/>
      <c r="D51" s="18"/>
      <c r="E51" s="5"/>
    </row>
    <row r="52" spans="1:7" ht="15" customHeight="1" x14ac:dyDescent="0.25">
      <c r="A52" s="22" t="s">
        <v>57</v>
      </c>
      <c r="D52" s="23">
        <f>B48/(B49*0.219969)</f>
        <v>0.19699745570209135</v>
      </c>
      <c r="E52" s="21" t="s">
        <v>58</v>
      </c>
    </row>
    <row r="53" spans="1:7" ht="15" customHeight="1" x14ac:dyDescent="0.25">
      <c r="A53" s="57"/>
      <c r="D53" s="58"/>
      <c r="E53" s="26"/>
    </row>
    <row r="54" spans="1:7" ht="15" customHeight="1" x14ac:dyDescent="0.25">
      <c r="A54" s="57"/>
      <c r="D54" s="58"/>
      <c r="E54" s="26"/>
    </row>
    <row r="55" spans="1:7" ht="15" customHeight="1" x14ac:dyDescent="0.25">
      <c r="A55" s="57"/>
      <c r="D55" s="58"/>
      <c r="E55" s="26"/>
    </row>
    <row r="57" spans="1:7" ht="15" customHeight="1" x14ac:dyDescent="0.25">
      <c r="A57" s="63" t="s">
        <v>59</v>
      </c>
      <c r="B57" s="64"/>
      <c r="C57" s="64"/>
      <c r="D57" s="64"/>
      <c r="E57" s="64"/>
      <c r="F57" s="64"/>
      <c r="G57" s="65"/>
    </row>
    <row r="58" spans="1:7" ht="15" customHeight="1" x14ac:dyDescent="0.25">
      <c r="A58" s="1" t="s">
        <v>60</v>
      </c>
      <c r="B58" s="1" t="s">
        <v>61</v>
      </c>
      <c r="C58" s="1" t="s">
        <v>62</v>
      </c>
      <c r="D58" s="1" t="s">
        <v>63</v>
      </c>
      <c r="E58" s="1" t="s">
        <v>64</v>
      </c>
      <c r="F58" s="1" t="s">
        <v>50</v>
      </c>
    </row>
    <row r="59" spans="1:7" ht="18" customHeight="1" x14ac:dyDescent="0.25">
      <c r="A59" s="24" t="s">
        <v>65</v>
      </c>
      <c r="B59" s="25">
        <v>30</v>
      </c>
      <c r="E59" s="26" t="s">
        <v>66</v>
      </c>
    </row>
    <row r="60" spans="1:7" ht="15" customHeight="1" x14ac:dyDescent="0.25">
      <c r="A60" s="24" t="s">
        <v>67</v>
      </c>
      <c r="B60" s="25">
        <v>175</v>
      </c>
      <c r="E60" s="26" t="s">
        <v>68</v>
      </c>
    </row>
    <row r="61" spans="1:7" ht="15" customHeight="1" x14ac:dyDescent="0.25">
      <c r="A61" s="6" t="s">
        <v>69</v>
      </c>
      <c r="B61" s="52">
        <f>B60/12</f>
        <v>14.583333333333334</v>
      </c>
      <c r="E61" s="26" t="s">
        <v>70</v>
      </c>
    </row>
    <row r="62" spans="1:7" ht="3.75" customHeight="1" x14ac:dyDescent="0.25"/>
    <row r="63" spans="1:7" ht="15" customHeight="1" x14ac:dyDescent="0.25">
      <c r="A63" s="28" t="s">
        <v>71</v>
      </c>
      <c r="B63" s="4">
        <f>B23</f>
        <v>0</v>
      </c>
      <c r="C63" s="4">
        <f>C23</f>
        <v>0</v>
      </c>
      <c r="D63" s="4">
        <f>D23</f>
        <v>0</v>
      </c>
      <c r="E63" s="4">
        <f>B63/(B61*B59/(52/12))</f>
        <v>0</v>
      </c>
    </row>
    <row r="64" spans="1:7" ht="15" customHeight="1" x14ac:dyDescent="0.25">
      <c r="A64" s="28" t="s">
        <v>72</v>
      </c>
      <c r="B64" s="4">
        <f>B44</f>
        <v>0</v>
      </c>
      <c r="C64" s="4">
        <f>C44</f>
        <v>0</v>
      </c>
      <c r="D64" s="4">
        <f>D44</f>
        <v>0</v>
      </c>
      <c r="E64" s="4">
        <f>B64/(B61*B59/(52/12))</f>
        <v>0</v>
      </c>
    </row>
    <row r="65" spans="1:7" ht="15" customHeight="1" x14ac:dyDescent="0.25">
      <c r="A65" s="28" t="s">
        <v>73</v>
      </c>
      <c r="B65" s="4">
        <f>D65*B61</f>
        <v>0</v>
      </c>
      <c r="C65" s="4">
        <f>D65*(B60/52)</f>
        <v>0</v>
      </c>
      <c r="D65" s="4">
        <f>D55</f>
        <v>0</v>
      </c>
      <c r="E65" s="4">
        <f>D65/B59*(52/12)/B61</f>
        <v>0</v>
      </c>
      <c r="F65" s="26" t="s">
        <v>74</v>
      </c>
    </row>
    <row r="66" spans="1:7" ht="21.75" customHeight="1" x14ac:dyDescent="0.25">
      <c r="A66" s="29" t="s">
        <v>75</v>
      </c>
      <c r="B66" s="30">
        <f>B63+B64+B65</f>
        <v>0</v>
      </c>
      <c r="C66" s="30">
        <f>C63+C64+C65</f>
        <v>0</v>
      </c>
      <c r="D66" s="30">
        <f>D63+D64+D65</f>
        <v>0</v>
      </c>
      <c r="E66" s="30">
        <f>E63+E64+E65</f>
        <v>0</v>
      </c>
      <c r="F66" s="31" t="s">
        <v>76</v>
      </c>
    </row>
    <row r="67" spans="1:7" ht="15" customHeight="1" x14ac:dyDescent="0.25">
      <c r="A67" s="24" t="s">
        <v>77</v>
      </c>
      <c r="B67" s="32">
        <v>0.2</v>
      </c>
      <c r="E67" s="55" t="s">
        <v>206</v>
      </c>
      <c r="F67" s="56" t="b">
        <v>0</v>
      </c>
    </row>
    <row r="68" spans="1:7" ht="21.75" customHeight="1" x14ac:dyDescent="0.25">
      <c r="A68" s="33" t="s">
        <v>78</v>
      </c>
      <c r="B68" s="34">
        <f>B66/(1-B67)</f>
        <v>0</v>
      </c>
      <c r="C68" s="34">
        <f>C66/(1-B67)</f>
        <v>0</v>
      </c>
      <c r="D68" s="34">
        <f>D66/(1-B67)</f>
        <v>0</v>
      </c>
      <c r="E68" s="34">
        <f>E66/(1-B67)</f>
        <v>0</v>
      </c>
    </row>
    <row r="69" spans="1:7" x14ac:dyDescent="0.25">
      <c r="A69" t="s">
        <v>204</v>
      </c>
      <c r="B69">
        <v>0.2</v>
      </c>
    </row>
    <row r="70" spans="1:7" ht="15" customHeight="1" x14ac:dyDescent="0.25">
      <c r="A70" s="66" t="s">
        <v>216</v>
      </c>
      <c r="B70" s="66"/>
      <c r="C70" s="66"/>
      <c r="D70" s="66"/>
      <c r="E70" s="66"/>
      <c r="F70" s="66"/>
      <c r="G70" s="66"/>
    </row>
  </sheetData>
  <sheetProtection formatCells="0" formatColumns="0" formatRows="0"/>
  <mergeCells count="7">
    <mergeCell ref="A57:G57"/>
    <mergeCell ref="A70:G70"/>
    <mergeCell ref="A1:G1"/>
    <mergeCell ref="A2:G2"/>
    <mergeCell ref="A4:G4"/>
    <mergeCell ref="A25:G25"/>
    <mergeCell ref="A46:G46"/>
  </mergeCells>
  <phoneticPr fontId="15" type="noConversion"/>
  <pageMargins left="0.75" right="0.75" top="1" bottom="1" header="0.511811023622047" footer="0.511811023622047"/>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ltText="">
                <anchor moveWithCells="1">
                  <from>
                    <xdr:col>5</xdr:col>
                    <xdr:colOff>28575</xdr:colOff>
                    <xdr:row>65</xdr:row>
                    <xdr:rowOff>266700</xdr:rowOff>
                  </from>
                  <to>
                    <xdr:col>5</xdr:col>
                    <xdr:colOff>1819275</xdr:colOff>
                    <xdr:row>67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51"/>
  <sheetViews>
    <sheetView showGridLines="0" zoomScaleNormal="100" workbookViewId="0">
      <pane ySplit="3" topLeftCell="A34" activePane="bottomLeft" state="frozen"/>
      <selection pane="bottomLeft" activeCell="A50" sqref="A50:G50"/>
    </sheetView>
  </sheetViews>
  <sheetFormatPr defaultColWidth="8.7109375" defaultRowHeight="15" x14ac:dyDescent="0.25"/>
  <cols>
    <col min="1" max="1" width="30" customWidth="1"/>
    <col min="2" max="2" width="20" customWidth="1"/>
    <col min="3" max="6" width="18" customWidth="1"/>
    <col min="7" max="7" width="22" customWidth="1"/>
  </cols>
  <sheetData>
    <row r="1" spans="1:7" ht="36" customHeight="1" x14ac:dyDescent="0.25">
      <c r="A1" s="67" t="s">
        <v>79</v>
      </c>
      <c r="B1" s="67"/>
      <c r="C1" s="67"/>
      <c r="D1" s="67"/>
      <c r="E1" s="67"/>
      <c r="F1" s="67"/>
      <c r="G1" s="67"/>
    </row>
    <row r="2" spans="1:7" ht="15" customHeight="1" x14ac:dyDescent="0.25">
      <c r="A2" s="68" t="s">
        <v>214</v>
      </c>
      <c r="B2" s="68"/>
      <c r="C2" s="68"/>
      <c r="D2" s="68"/>
      <c r="E2" s="68"/>
      <c r="F2" s="68"/>
      <c r="G2" s="68"/>
    </row>
    <row r="4" spans="1:7" ht="23.25" customHeight="1" x14ac:dyDescent="0.25">
      <c r="A4" s="1" t="s">
        <v>80</v>
      </c>
      <c r="B4" s="1" t="s">
        <v>81</v>
      </c>
      <c r="C4" s="1" t="s">
        <v>82</v>
      </c>
      <c r="D4" s="1" t="s">
        <v>83</v>
      </c>
      <c r="E4" s="1" t="s">
        <v>48</v>
      </c>
      <c r="F4" s="1" t="s">
        <v>84</v>
      </c>
      <c r="G4" s="1" t="s">
        <v>50</v>
      </c>
    </row>
    <row r="5" spans="1:7" ht="18" customHeight="1" x14ac:dyDescent="0.25">
      <c r="A5" s="53" t="s">
        <v>155</v>
      </c>
      <c r="B5" s="35">
        <v>0</v>
      </c>
      <c r="C5" s="36">
        <v>1</v>
      </c>
      <c r="D5" s="36">
        <v>1</v>
      </c>
      <c r="E5" s="37" t="s">
        <v>85</v>
      </c>
      <c r="F5" s="4">
        <f t="shared" ref="F5:F40" si="0">IFERROR(B5/C5*D5,0)</f>
        <v>0</v>
      </c>
      <c r="G5" s="5" t="s">
        <v>156</v>
      </c>
    </row>
    <row r="6" spans="1:7" ht="18" customHeight="1" x14ac:dyDescent="0.25">
      <c r="A6" s="6" t="s">
        <v>157</v>
      </c>
      <c r="B6" s="35">
        <v>0</v>
      </c>
      <c r="C6" s="36">
        <v>1</v>
      </c>
      <c r="D6" s="36">
        <v>1</v>
      </c>
      <c r="E6" s="38" t="s">
        <v>85</v>
      </c>
      <c r="F6" s="4">
        <f t="shared" si="0"/>
        <v>0</v>
      </c>
      <c r="G6" s="5" t="s">
        <v>156</v>
      </c>
    </row>
    <row r="7" spans="1:7" ht="18" customHeight="1" x14ac:dyDescent="0.25">
      <c r="A7" s="2" t="s">
        <v>158</v>
      </c>
      <c r="B7" s="35">
        <v>0</v>
      </c>
      <c r="C7" s="36">
        <v>1</v>
      </c>
      <c r="D7" s="36">
        <v>1</v>
      </c>
      <c r="E7" s="37" t="s">
        <v>86</v>
      </c>
      <c r="F7" s="4">
        <f t="shared" si="0"/>
        <v>0</v>
      </c>
      <c r="G7" s="5" t="s">
        <v>156</v>
      </c>
    </row>
    <row r="8" spans="1:7" ht="18" customHeight="1" x14ac:dyDescent="0.25">
      <c r="A8" s="6" t="s">
        <v>159</v>
      </c>
      <c r="B8" s="35">
        <v>0</v>
      </c>
      <c r="C8" s="36">
        <v>1</v>
      </c>
      <c r="D8" s="36">
        <v>1</v>
      </c>
      <c r="E8" s="38" t="s">
        <v>86</v>
      </c>
      <c r="F8" s="4">
        <f t="shared" si="0"/>
        <v>0</v>
      </c>
      <c r="G8" s="5" t="s">
        <v>156</v>
      </c>
    </row>
    <row r="9" spans="1:7" ht="18" customHeight="1" x14ac:dyDescent="0.25">
      <c r="A9" s="2" t="s">
        <v>160</v>
      </c>
      <c r="B9" s="35">
        <v>0</v>
      </c>
      <c r="C9" s="36">
        <v>1</v>
      </c>
      <c r="D9" s="36">
        <v>1</v>
      </c>
      <c r="E9" s="37" t="s">
        <v>86</v>
      </c>
      <c r="F9" s="4">
        <f t="shared" si="0"/>
        <v>0</v>
      </c>
      <c r="G9" s="5" t="s">
        <v>156</v>
      </c>
    </row>
    <row r="10" spans="1:7" ht="18" customHeight="1" x14ac:dyDescent="0.25">
      <c r="A10" s="6" t="s">
        <v>161</v>
      </c>
      <c r="B10" s="35">
        <v>0</v>
      </c>
      <c r="C10" s="36">
        <v>1</v>
      </c>
      <c r="D10" s="36">
        <v>1</v>
      </c>
      <c r="E10" s="38" t="s">
        <v>86</v>
      </c>
      <c r="F10" s="4">
        <f t="shared" si="0"/>
        <v>0</v>
      </c>
      <c r="G10" s="5" t="s">
        <v>156</v>
      </c>
    </row>
    <row r="11" spans="1:7" ht="18" customHeight="1" x14ac:dyDescent="0.25">
      <c r="A11" s="2" t="s">
        <v>162</v>
      </c>
      <c r="B11" s="35">
        <v>0</v>
      </c>
      <c r="C11" s="36">
        <v>1</v>
      </c>
      <c r="D11" s="36">
        <v>1</v>
      </c>
      <c r="E11" s="37" t="s">
        <v>85</v>
      </c>
      <c r="F11" s="4">
        <f t="shared" si="0"/>
        <v>0</v>
      </c>
      <c r="G11" s="5" t="s">
        <v>156</v>
      </c>
    </row>
    <row r="12" spans="1:7" ht="18" customHeight="1" x14ac:dyDescent="0.25">
      <c r="A12" s="6" t="s">
        <v>163</v>
      </c>
      <c r="B12" s="35">
        <v>0</v>
      </c>
      <c r="C12" s="36">
        <v>1</v>
      </c>
      <c r="D12" s="36">
        <v>1</v>
      </c>
      <c r="E12" s="38" t="s">
        <v>85</v>
      </c>
      <c r="F12" s="4">
        <f t="shared" si="0"/>
        <v>0</v>
      </c>
      <c r="G12" s="5" t="s">
        <v>156</v>
      </c>
    </row>
    <row r="13" spans="1:7" ht="18" customHeight="1" x14ac:dyDescent="0.25">
      <c r="A13" s="2" t="s">
        <v>164</v>
      </c>
      <c r="B13" s="35">
        <v>0</v>
      </c>
      <c r="C13" s="36">
        <v>1</v>
      </c>
      <c r="D13" s="36">
        <v>1</v>
      </c>
      <c r="E13" s="37" t="s">
        <v>85</v>
      </c>
      <c r="F13" s="4">
        <f t="shared" si="0"/>
        <v>0</v>
      </c>
      <c r="G13" s="5" t="s">
        <v>156</v>
      </c>
    </row>
    <row r="14" spans="1:7" ht="18" customHeight="1" x14ac:dyDescent="0.25">
      <c r="A14" s="6" t="s">
        <v>165</v>
      </c>
      <c r="B14" s="35">
        <v>0</v>
      </c>
      <c r="C14" s="36">
        <v>1</v>
      </c>
      <c r="D14" s="36">
        <v>1</v>
      </c>
      <c r="E14" s="38" t="s">
        <v>85</v>
      </c>
      <c r="F14" s="4">
        <f t="shared" si="0"/>
        <v>0</v>
      </c>
      <c r="G14" s="5" t="s">
        <v>156</v>
      </c>
    </row>
    <row r="15" spans="1:7" ht="18" customHeight="1" x14ac:dyDescent="0.25">
      <c r="A15" s="2" t="s">
        <v>198</v>
      </c>
      <c r="B15" s="35">
        <v>0</v>
      </c>
      <c r="C15" s="36">
        <v>1</v>
      </c>
      <c r="D15" s="36">
        <v>1</v>
      </c>
      <c r="E15" s="37" t="s">
        <v>85</v>
      </c>
      <c r="F15" s="4">
        <f t="shared" si="0"/>
        <v>0</v>
      </c>
      <c r="G15" s="5" t="s">
        <v>156</v>
      </c>
    </row>
    <row r="16" spans="1:7" ht="18" customHeight="1" x14ac:dyDescent="0.25">
      <c r="A16" s="6" t="s">
        <v>166</v>
      </c>
      <c r="B16" s="35">
        <v>0</v>
      </c>
      <c r="C16" s="36">
        <v>1</v>
      </c>
      <c r="D16" s="36">
        <v>1</v>
      </c>
      <c r="E16" s="38" t="s">
        <v>86</v>
      </c>
      <c r="F16" s="4">
        <f t="shared" si="0"/>
        <v>0</v>
      </c>
      <c r="G16" s="5" t="s">
        <v>156</v>
      </c>
    </row>
    <row r="17" spans="1:7" ht="18" customHeight="1" x14ac:dyDescent="0.25">
      <c r="A17" s="2" t="s">
        <v>167</v>
      </c>
      <c r="B17" s="35">
        <v>0</v>
      </c>
      <c r="C17" s="36">
        <v>1</v>
      </c>
      <c r="D17" s="36">
        <v>1</v>
      </c>
      <c r="E17" s="37" t="s">
        <v>86</v>
      </c>
      <c r="F17" s="4">
        <f t="shared" si="0"/>
        <v>0</v>
      </c>
      <c r="G17" s="5" t="s">
        <v>156</v>
      </c>
    </row>
    <row r="18" spans="1:7" ht="18" customHeight="1" x14ac:dyDescent="0.25">
      <c r="A18" s="6" t="s">
        <v>168</v>
      </c>
      <c r="B18" s="35">
        <v>0</v>
      </c>
      <c r="C18" s="36">
        <v>1</v>
      </c>
      <c r="D18" s="36">
        <v>1</v>
      </c>
      <c r="E18" s="38" t="s">
        <v>86</v>
      </c>
      <c r="F18" s="4">
        <f t="shared" si="0"/>
        <v>0</v>
      </c>
      <c r="G18" s="5" t="s">
        <v>156</v>
      </c>
    </row>
    <row r="19" spans="1:7" ht="18" customHeight="1" x14ac:dyDescent="0.25">
      <c r="A19" s="2" t="s">
        <v>169</v>
      </c>
      <c r="B19" s="35">
        <v>0</v>
      </c>
      <c r="C19" s="36">
        <v>1</v>
      </c>
      <c r="D19" s="36">
        <v>1</v>
      </c>
      <c r="E19" s="37" t="s">
        <v>86</v>
      </c>
      <c r="F19" s="4">
        <f t="shared" si="0"/>
        <v>0</v>
      </c>
      <c r="G19" s="5" t="s">
        <v>156</v>
      </c>
    </row>
    <row r="20" spans="1:7" ht="18" customHeight="1" x14ac:dyDescent="0.25">
      <c r="A20" s="6" t="s">
        <v>170</v>
      </c>
      <c r="B20" s="35">
        <v>0</v>
      </c>
      <c r="C20" s="36">
        <v>1</v>
      </c>
      <c r="D20" s="36">
        <v>1</v>
      </c>
      <c r="E20" s="38" t="s">
        <v>86</v>
      </c>
      <c r="F20" s="4">
        <f t="shared" si="0"/>
        <v>0</v>
      </c>
      <c r="G20" s="5" t="s">
        <v>156</v>
      </c>
    </row>
    <row r="21" spans="1:7" ht="18" customHeight="1" x14ac:dyDescent="0.25">
      <c r="A21" s="2" t="s">
        <v>171</v>
      </c>
      <c r="B21" s="35">
        <v>0</v>
      </c>
      <c r="C21" s="36">
        <v>1</v>
      </c>
      <c r="D21" s="36">
        <v>1</v>
      </c>
      <c r="E21" s="37" t="s">
        <v>86</v>
      </c>
      <c r="F21" s="4">
        <f t="shared" si="0"/>
        <v>0</v>
      </c>
      <c r="G21" s="5" t="s">
        <v>156</v>
      </c>
    </row>
    <row r="22" spans="1:7" ht="18" customHeight="1" x14ac:dyDescent="0.25">
      <c r="A22" s="6" t="s">
        <v>172</v>
      </c>
      <c r="B22" s="35">
        <v>0</v>
      </c>
      <c r="C22" s="36">
        <v>1</v>
      </c>
      <c r="D22" s="36">
        <v>1</v>
      </c>
      <c r="E22" s="38" t="s">
        <v>86</v>
      </c>
      <c r="F22" s="4">
        <f t="shared" si="0"/>
        <v>0</v>
      </c>
      <c r="G22" s="5" t="s">
        <v>156</v>
      </c>
    </row>
    <row r="23" spans="1:7" ht="18" customHeight="1" x14ac:dyDescent="0.25">
      <c r="A23" s="2" t="s">
        <v>87</v>
      </c>
      <c r="B23" s="35">
        <v>0</v>
      </c>
      <c r="C23" s="36">
        <v>1</v>
      </c>
      <c r="D23" s="36">
        <v>1</v>
      </c>
      <c r="E23" s="37" t="s">
        <v>86</v>
      </c>
      <c r="F23" s="4">
        <f t="shared" si="0"/>
        <v>0</v>
      </c>
      <c r="G23" s="5" t="s">
        <v>156</v>
      </c>
    </row>
    <row r="24" spans="1:7" ht="18" customHeight="1" x14ac:dyDescent="0.25">
      <c r="A24" s="6" t="s">
        <v>88</v>
      </c>
      <c r="B24" s="35">
        <v>0</v>
      </c>
      <c r="C24" s="36">
        <v>1</v>
      </c>
      <c r="D24" s="36">
        <v>1</v>
      </c>
      <c r="E24" s="38" t="s">
        <v>86</v>
      </c>
      <c r="F24" s="4">
        <f t="shared" si="0"/>
        <v>0</v>
      </c>
      <c r="G24" s="5" t="s">
        <v>156</v>
      </c>
    </row>
    <row r="25" spans="1:7" x14ac:dyDescent="0.25">
      <c r="A25" s="6" t="s">
        <v>173</v>
      </c>
      <c r="B25" s="35">
        <v>0</v>
      </c>
      <c r="C25" s="36">
        <v>1</v>
      </c>
      <c r="D25" s="36">
        <v>1</v>
      </c>
      <c r="E25" s="38" t="s">
        <v>86</v>
      </c>
      <c r="F25" s="4">
        <f t="shared" si="0"/>
        <v>0</v>
      </c>
      <c r="G25" s="5" t="s">
        <v>156</v>
      </c>
    </row>
    <row r="26" spans="1:7" x14ac:dyDescent="0.25">
      <c r="A26" s="6" t="s">
        <v>174</v>
      </c>
      <c r="B26" s="35">
        <v>0</v>
      </c>
      <c r="C26" s="36">
        <v>1</v>
      </c>
      <c r="D26" s="36">
        <v>1</v>
      </c>
      <c r="E26" s="38" t="s">
        <v>86</v>
      </c>
      <c r="F26" s="4">
        <f t="shared" si="0"/>
        <v>0</v>
      </c>
      <c r="G26" s="5" t="s">
        <v>156</v>
      </c>
    </row>
    <row r="27" spans="1:7" x14ac:dyDescent="0.25">
      <c r="A27" s="6" t="s">
        <v>175</v>
      </c>
      <c r="B27" s="35">
        <v>0</v>
      </c>
      <c r="C27" s="36">
        <v>1</v>
      </c>
      <c r="D27" s="36">
        <v>1</v>
      </c>
      <c r="E27" s="38" t="s">
        <v>86</v>
      </c>
      <c r="F27" s="4">
        <f t="shared" si="0"/>
        <v>0</v>
      </c>
      <c r="G27" s="5" t="s">
        <v>156</v>
      </c>
    </row>
    <row r="28" spans="1:7" x14ac:dyDescent="0.25">
      <c r="A28" s="6" t="s">
        <v>176</v>
      </c>
      <c r="B28" s="35">
        <v>0</v>
      </c>
      <c r="C28" s="36">
        <v>1</v>
      </c>
      <c r="D28" s="36">
        <v>1</v>
      </c>
      <c r="E28" s="38" t="s">
        <v>86</v>
      </c>
      <c r="F28" s="4">
        <f t="shared" si="0"/>
        <v>0</v>
      </c>
      <c r="G28" s="5" t="s">
        <v>156</v>
      </c>
    </row>
    <row r="29" spans="1:7" x14ac:dyDescent="0.25">
      <c r="A29" s="6" t="s">
        <v>177</v>
      </c>
      <c r="B29" s="35">
        <v>0</v>
      </c>
      <c r="C29" s="36">
        <v>1</v>
      </c>
      <c r="D29" s="36">
        <v>1</v>
      </c>
      <c r="E29" s="38" t="s">
        <v>86</v>
      </c>
      <c r="F29" s="4">
        <f t="shared" si="0"/>
        <v>0</v>
      </c>
      <c r="G29" s="5" t="s">
        <v>156</v>
      </c>
    </row>
    <row r="30" spans="1:7" x14ac:dyDescent="0.25">
      <c r="A30" s="6" t="s">
        <v>178</v>
      </c>
      <c r="B30" s="35">
        <v>0</v>
      </c>
      <c r="C30" s="36">
        <v>1</v>
      </c>
      <c r="D30" s="36">
        <v>1</v>
      </c>
      <c r="E30" s="38" t="s">
        <v>86</v>
      </c>
      <c r="F30" s="4">
        <f t="shared" si="0"/>
        <v>0</v>
      </c>
      <c r="G30" s="5" t="s">
        <v>156</v>
      </c>
    </row>
    <row r="31" spans="1:7" x14ac:dyDescent="0.25">
      <c r="A31" s="6" t="s">
        <v>179</v>
      </c>
      <c r="B31" s="35">
        <v>0</v>
      </c>
      <c r="C31" s="36">
        <v>1</v>
      </c>
      <c r="D31" s="36">
        <v>1</v>
      </c>
      <c r="E31" s="38" t="s">
        <v>86</v>
      </c>
      <c r="F31" s="4">
        <f t="shared" si="0"/>
        <v>0</v>
      </c>
      <c r="G31" s="5" t="s">
        <v>156</v>
      </c>
    </row>
    <row r="32" spans="1:7" x14ac:dyDescent="0.25">
      <c r="A32" s="6" t="s">
        <v>180</v>
      </c>
      <c r="B32" s="35">
        <v>0</v>
      </c>
      <c r="C32" s="36">
        <v>1</v>
      </c>
      <c r="D32" s="36">
        <v>1</v>
      </c>
      <c r="E32" s="38" t="s">
        <v>86</v>
      </c>
      <c r="F32" s="4">
        <f t="shared" si="0"/>
        <v>0</v>
      </c>
      <c r="G32" s="5" t="s">
        <v>156</v>
      </c>
    </row>
    <row r="33" spans="1:7" x14ac:dyDescent="0.25">
      <c r="A33" s="6" t="s">
        <v>181</v>
      </c>
      <c r="B33" s="35">
        <v>0</v>
      </c>
      <c r="C33" s="36">
        <v>1</v>
      </c>
      <c r="D33" s="36">
        <v>1</v>
      </c>
      <c r="E33" s="38" t="s">
        <v>86</v>
      </c>
      <c r="F33" s="4">
        <f t="shared" si="0"/>
        <v>0</v>
      </c>
      <c r="G33" s="5" t="s">
        <v>156</v>
      </c>
    </row>
    <row r="34" spans="1:7" x14ac:dyDescent="0.25">
      <c r="A34" s="6" t="s">
        <v>182</v>
      </c>
      <c r="B34" s="35">
        <v>0</v>
      </c>
      <c r="C34" s="36">
        <v>1</v>
      </c>
      <c r="D34" s="36">
        <v>1</v>
      </c>
      <c r="E34" s="38" t="s">
        <v>86</v>
      </c>
      <c r="F34" s="4">
        <f t="shared" si="0"/>
        <v>0</v>
      </c>
      <c r="G34" s="5" t="s">
        <v>156</v>
      </c>
    </row>
    <row r="35" spans="1:7" x14ac:dyDescent="0.25">
      <c r="A35" s="6" t="s">
        <v>183</v>
      </c>
      <c r="B35" s="35">
        <v>0</v>
      </c>
      <c r="C35" s="36">
        <v>1</v>
      </c>
      <c r="D35" s="36">
        <v>1</v>
      </c>
      <c r="E35" s="38" t="s">
        <v>86</v>
      </c>
      <c r="F35" s="4">
        <f t="shared" si="0"/>
        <v>0</v>
      </c>
      <c r="G35" s="5" t="s">
        <v>156</v>
      </c>
    </row>
    <row r="36" spans="1:7" x14ac:dyDescent="0.25">
      <c r="A36" s="6" t="s">
        <v>184</v>
      </c>
      <c r="B36" s="35">
        <v>0</v>
      </c>
      <c r="C36" s="36">
        <v>1</v>
      </c>
      <c r="D36" s="36">
        <v>1</v>
      </c>
      <c r="E36" s="38" t="s">
        <v>86</v>
      </c>
      <c r="F36" s="4">
        <f t="shared" si="0"/>
        <v>0</v>
      </c>
      <c r="G36" s="5" t="s">
        <v>156</v>
      </c>
    </row>
    <row r="37" spans="1:7" x14ac:dyDescent="0.25">
      <c r="A37" s="6" t="s">
        <v>185</v>
      </c>
      <c r="B37" s="35">
        <v>0</v>
      </c>
      <c r="C37" s="36">
        <v>1</v>
      </c>
      <c r="D37" s="36">
        <v>1</v>
      </c>
      <c r="E37" s="38" t="s">
        <v>86</v>
      </c>
      <c r="F37" s="4">
        <f t="shared" si="0"/>
        <v>0</v>
      </c>
      <c r="G37" s="5" t="s">
        <v>156</v>
      </c>
    </row>
    <row r="38" spans="1:7" x14ac:dyDescent="0.25">
      <c r="A38" s="6" t="s">
        <v>186</v>
      </c>
      <c r="B38" s="35">
        <v>0</v>
      </c>
      <c r="C38" s="36">
        <v>1</v>
      </c>
      <c r="D38" s="36">
        <v>1</v>
      </c>
      <c r="E38" s="38" t="s">
        <v>86</v>
      </c>
      <c r="F38" s="4">
        <f t="shared" si="0"/>
        <v>0</v>
      </c>
      <c r="G38" s="5" t="s">
        <v>156</v>
      </c>
    </row>
    <row r="39" spans="1:7" x14ac:dyDescent="0.25">
      <c r="A39" s="6" t="s">
        <v>187</v>
      </c>
      <c r="B39" s="35">
        <v>0</v>
      </c>
      <c r="C39" s="36">
        <v>1</v>
      </c>
      <c r="D39" s="36">
        <v>1</v>
      </c>
      <c r="E39" s="38" t="s">
        <v>86</v>
      </c>
      <c r="F39" s="4">
        <f t="shared" si="0"/>
        <v>0</v>
      </c>
      <c r="G39" s="5" t="s">
        <v>156</v>
      </c>
    </row>
    <row r="40" spans="1:7" x14ac:dyDescent="0.25">
      <c r="A40" s="6" t="s">
        <v>188</v>
      </c>
      <c r="B40" s="35">
        <v>0</v>
      </c>
      <c r="C40" s="36">
        <v>1</v>
      </c>
      <c r="D40" s="36">
        <v>1</v>
      </c>
      <c r="E40" s="38" t="s">
        <v>86</v>
      </c>
      <c r="F40" s="4">
        <f t="shared" si="0"/>
        <v>0</v>
      </c>
      <c r="G40" s="5" t="s">
        <v>156</v>
      </c>
    </row>
    <row r="41" spans="1:7" x14ac:dyDescent="0.25">
      <c r="A41" s="6" t="s">
        <v>207</v>
      </c>
      <c r="B41" s="35">
        <v>0</v>
      </c>
      <c r="C41" s="36">
        <v>1</v>
      </c>
      <c r="D41" s="36">
        <v>1</v>
      </c>
      <c r="E41" s="38" t="s">
        <v>86</v>
      </c>
      <c r="F41" s="4">
        <f t="shared" ref="F41:F45" si="1">IFERROR(B41/C41*D41,0)</f>
        <v>0</v>
      </c>
      <c r="G41" s="5" t="s">
        <v>156</v>
      </c>
    </row>
    <row r="42" spans="1:7" x14ac:dyDescent="0.25">
      <c r="A42" s="6" t="s">
        <v>208</v>
      </c>
      <c r="B42" s="35">
        <v>0</v>
      </c>
      <c r="C42" s="36">
        <v>1</v>
      </c>
      <c r="D42" s="36">
        <v>1</v>
      </c>
      <c r="E42" s="38" t="s">
        <v>86</v>
      </c>
      <c r="F42" s="4">
        <f t="shared" si="1"/>
        <v>0</v>
      </c>
      <c r="G42" s="5" t="s">
        <v>156</v>
      </c>
    </row>
    <row r="43" spans="1:7" x14ac:dyDescent="0.25">
      <c r="A43" s="6" t="s">
        <v>209</v>
      </c>
      <c r="B43" s="35">
        <v>0</v>
      </c>
      <c r="C43" s="36">
        <v>1</v>
      </c>
      <c r="D43" s="36">
        <v>1</v>
      </c>
      <c r="E43" s="38" t="s">
        <v>86</v>
      </c>
      <c r="F43" s="4">
        <f t="shared" si="1"/>
        <v>0</v>
      </c>
      <c r="G43" s="5" t="s">
        <v>156</v>
      </c>
    </row>
    <row r="44" spans="1:7" x14ac:dyDescent="0.25">
      <c r="A44" s="6" t="s">
        <v>210</v>
      </c>
      <c r="B44" s="35">
        <v>0</v>
      </c>
      <c r="C44" s="36">
        <v>1</v>
      </c>
      <c r="D44" s="36">
        <v>1</v>
      </c>
      <c r="E44" s="38" t="s">
        <v>86</v>
      </c>
      <c r="F44" s="4">
        <f t="shared" si="1"/>
        <v>0</v>
      </c>
      <c r="G44" s="5" t="s">
        <v>156</v>
      </c>
    </row>
    <row r="45" spans="1:7" x14ac:dyDescent="0.25">
      <c r="A45" s="6" t="s">
        <v>211</v>
      </c>
      <c r="B45" s="35">
        <v>0</v>
      </c>
      <c r="C45" s="36">
        <v>1</v>
      </c>
      <c r="D45" s="36">
        <v>1</v>
      </c>
      <c r="E45" s="38" t="s">
        <v>86</v>
      </c>
      <c r="F45" s="4">
        <f t="shared" si="1"/>
        <v>0</v>
      </c>
      <c r="G45" s="5" t="s">
        <v>156</v>
      </c>
    </row>
    <row r="50" spans="1:7" ht="17.25" customHeight="1" x14ac:dyDescent="0.25">
      <c r="A50" s="66" t="s">
        <v>212</v>
      </c>
      <c r="B50" s="66"/>
      <c r="C50" s="66"/>
      <c r="D50" s="66"/>
      <c r="E50" s="66"/>
      <c r="F50" s="66"/>
      <c r="G50" s="66"/>
    </row>
    <row r="51" spans="1:7" ht="15" customHeight="1" x14ac:dyDescent="0.25">
      <c r="A51" s="66" t="s">
        <v>215</v>
      </c>
      <c r="B51" s="66"/>
      <c r="C51" s="66"/>
      <c r="D51" s="66"/>
      <c r="E51" s="66"/>
      <c r="F51" s="66"/>
      <c r="G51" s="66"/>
    </row>
  </sheetData>
  <mergeCells count="4">
    <mergeCell ref="A1:G1"/>
    <mergeCell ref="A2:G2"/>
    <mergeCell ref="A50:G50"/>
    <mergeCell ref="A51:G51"/>
  </mergeCells>
  <phoneticPr fontId="15" type="noConversion"/>
  <pageMargins left="0.75" right="0.75" top="1" bottom="1" header="0.511811023622047" footer="0.511811023622047"/>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41"/>
  <sheetViews>
    <sheetView showGridLines="0" zoomScaleNormal="100" workbookViewId="0">
      <pane ySplit="4" topLeftCell="A20" activePane="bottomLeft" state="frozen"/>
      <selection pane="bottomLeft" activeCell="I34" sqref="I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89</v>
      </c>
      <c r="B1" s="67"/>
      <c r="C1" s="67"/>
      <c r="D1" s="67"/>
      <c r="E1" s="67"/>
      <c r="F1" s="67"/>
    </row>
    <row r="2" spans="1:6" ht="24" customHeight="1" x14ac:dyDescent="0.25">
      <c r="A2" s="39" t="s">
        <v>90</v>
      </c>
      <c r="B2" s="77" t="s">
        <v>217</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199</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200-000000000000}">
          <x14:formula1>
            <xm:f>'Variable Costs'!$A$5:$A$24</xm:f>
          </x14:formula1>
          <x14:formula2>
            <xm:f>0</xm:f>
          </x14:formula2>
          <xm:sqref>A14:A23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41"/>
  <sheetViews>
    <sheetView showGridLines="0" tabSelected="1" zoomScaleNormal="100" workbookViewId="0">
      <pane ySplit="4" topLeftCell="A5" activePane="bottomLeft" state="frozen"/>
      <selection pane="bottomLeft" activeCell="K16" sqref="K16"/>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127</v>
      </c>
      <c r="B1" s="67"/>
      <c r="C1" s="67"/>
      <c r="D1" s="67"/>
      <c r="E1" s="67"/>
      <c r="F1" s="67"/>
    </row>
    <row r="2" spans="1:6" ht="24" customHeight="1" x14ac:dyDescent="0.25">
      <c r="A2" s="39" t="s">
        <v>90</v>
      </c>
      <c r="B2" s="77" t="s">
        <v>128</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300-000000000000}">
          <x14:formula1>
            <xm:f>'Variable Costs'!$A$5:$A$24</xm:f>
          </x14:formula1>
          <x14:formula2>
            <xm:f>0</xm:f>
          </x14:formula2>
          <xm:sqref>A14:A23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41"/>
  <sheetViews>
    <sheetView showGridLines="0" zoomScaleNormal="100" workbookViewId="0">
      <pane ySplit="4" topLeftCell="A23" activePane="bottomLeft" state="frozen"/>
      <selection pane="bottomLeft" activeCell="A34" sqref="A34:XFD34"/>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129</v>
      </c>
      <c r="B1" s="67"/>
      <c r="C1" s="67"/>
      <c r="D1" s="67"/>
      <c r="E1" s="67"/>
      <c r="F1" s="67"/>
    </row>
    <row r="2" spans="1:6" ht="24" customHeight="1" x14ac:dyDescent="0.25">
      <c r="A2" s="39" t="s">
        <v>90</v>
      </c>
      <c r="B2" s="77" t="s">
        <v>130</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400-000000000000}">
          <x14:formula1>
            <xm:f>'Variable Costs'!$A$5:$A$24</xm:f>
          </x14:formula1>
          <x14:formula2>
            <xm:f>0</xm:f>
          </x14:formula2>
          <xm:sqref>A14:A23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41"/>
  <sheetViews>
    <sheetView showGridLines="0" zoomScaleNormal="100" workbookViewId="0">
      <pane ySplit="4" topLeftCell="A17" activePane="bottomLeft" state="frozen"/>
      <selection pane="bottomLeft" activeCell="I39" sqref="I39"/>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131</v>
      </c>
      <c r="B1" s="67"/>
      <c r="C1" s="67"/>
      <c r="D1" s="67"/>
      <c r="E1" s="67"/>
      <c r="F1" s="67"/>
    </row>
    <row r="2" spans="1:6" ht="24" customHeight="1" x14ac:dyDescent="0.25">
      <c r="A2" s="39" t="s">
        <v>90</v>
      </c>
      <c r="B2" s="77" t="s">
        <v>132</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500-000000000000}">
          <x14:formula1>
            <xm:f>'Variable Costs'!$A$5:$A$24</xm:f>
          </x14:formula1>
          <x14:formula2>
            <xm:f>0</xm:f>
          </x14:formula2>
          <xm:sqref>A14:A23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F41"/>
  <sheetViews>
    <sheetView showGridLines="0" zoomScaleNormal="100" workbookViewId="0">
      <pane ySplit="4" topLeftCell="A17" activePane="bottomLeft" state="frozen"/>
      <selection pane="bottomLeft" activeCell="A35" sqref="A35:XFD35"/>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133</v>
      </c>
      <c r="B1" s="67"/>
      <c r="C1" s="67"/>
      <c r="D1" s="67"/>
      <c r="E1" s="67"/>
      <c r="F1" s="67"/>
    </row>
    <row r="2" spans="1:6" ht="24" customHeight="1" x14ac:dyDescent="0.25">
      <c r="A2" s="39" t="s">
        <v>90</v>
      </c>
      <c r="B2" s="77" t="s">
        <v>134</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600-000000000000}">
          <x14:formula1>
            <xm:f>'Variable Costs'!$A$5:$A$24</xm:f>
          </x14:formula1>
          <x14:formula2>
            <xm:f>0</xm:f>
          </x14:formula2>
          <xm:sqref>A14:A23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F41"/>
  <sheetViews>
    <sheetView showGridLines="0" zoomScaleNormal="100" workbookViewId="0">
      <pane ySplit="4" topLeftCell="A14" activePane="bottomLeft" state="frozen"/>
      <selection pane="bottomLeft" activeCell="A35" sqref="A35:XFD35"/>
    </sheetView>
  </sheetViews>
  <sheetFormatPr defaultColWidth="8.7109375" defaultRowHeight="15" x14ac:dyDescent="0.25"/>
  <cols>
    <col min="1" max="1" width="32" customWidth="1"/>
    <col min="2" max="2" width="22" customWidth="1"/>
    <col min="3" max="5" width="20" customWidth="1"/>
    <col min="6" max="6" width="22" customWidth="1"/>
  </cols>
  <sheetData>
    <row r="1" spans="1:6" ht="36" customHeight="1" x14ac:dyDescent="0.25">
      <c r="A1" s="67" t="s">
        <v>135</v>
      </c>
      <c r="B1" s="67"/>
      <c r="C1" s="67"/>
      <c r="D1" s="67"/>
      <c r="E1" s="67"/>
      <c r="F1" s="67"/>
    </row>
    <row r="2" spans="1:6" ht="24" customHeight="1" x14ac:dyDescent="0.25">
      <c r="A2" s="39" t="s">
        <v>90</v>
      </c>
      <c r="B2" s="77" t="s">
        <v>136</v>
      </c>
      <c r="C2" s="77"/>
      <c r="D2" s="77"/>
      <c r="E2" s="77"/>
      <c r="F2" s="77"/>
    </row>
    <row r="3" spans="1:6" ht="21.75" customHeight="1" x14ac:dyDescent="0.25">
      <c r="A3" s="28" t="s">
        <v>91</v>
      </c>
      <c r="B3" s="40">
        <v>1</v>
      </c>
      <c r="C3" s="26" t="s">
        <v>92</v>
      </c>
    </row>
    <row r="4" spans="1:6" ht="21.75" customHeight="1" x14ac:dyDescent="0.25">
      <c r="A4" s="28" t="s">
        <v>93</v>
      </c>
      <c r="B4" s="40">
        <v>10</v>
      </c>
      <c r="C4" s="26" t="s">
        <v>94</v>
      </c>
    </row>
    <row r="5" spans="1:6" ht="15" customHeight="1" x14ac:dyDescent="0.25">
      <c r="A5" s="69" t="s">
        <v>95</v>
      </c>
      <c r="B5" s="69"/>
      <c r="C5" s="69"/>
      <c r="D5" s="69"/>
      <c r="E5" s="69"/>
      <c r="F5" s="69"/>
    </row>
    <row r="6" spans="1:6" ht="15" customHeight="1" x14ac:dyDescent="0.25">
      <c r="A6" s="1" t="s">
        <v>96</v>
      </c>
      <c r="B6" s="1" t="s">
        <v>97</v>
      </c>
      <c r="C6" s="1" t="s">
        <v>98</v>
      </c>
      <c r="D6" s="1" t="s">
        <v>99</v>
      </c>
      <c r="E6" s="1" t="s">
        <v>100</v>
      </c>
      <c r="F6" s="1" t="s">
        <v>50</v>
      </c>
    </row>
    <row r="7" spans="1:6" ht="18" customHeight="1" x14ac:dyDescent="0.25">
      <c r="A7" s="6" t="s">
        <v>101</v>
      </c>
      <c r="B7" s="41">
        <f>'Business &amp; Personal Costs'!E66</f>
        <v>0</v>
      </c>
      <c r="C7" s="41">
        <f>'Business &amp; Personal Costs'!E66</f>
        <v>0</v>
      </c>
      <c r="D7" s="4">
        <f>B3</f>
        <v>1</v>
      </c>
      <c r="E7" s="4">
        <f>C7*D7</f>
        <v>0</v>
      </c>
      <c r="F7" s="26" t="s">
        <v>102</v>
      </c>
    </row>
    <row r="8" spans="1:6" ht="18" customHeight="1" x14ac:dyDescent="0.25">
      <c r="A8" s="6" t="s">
        <v>103</v>
      </c>
      <c r="B8" s="42">
        <f>'Business &amp; Personal Costs'!B67</f>
        <v>0.2</v>
      </c>
      <c r="E8" s="4">
        <f>E7*'Business &amp; Personal Costs'!B67/(1-'Business &amp; Personal Costs'!B67)</f>
        <v>0</v>
      </c>
      <c r="F8" s="26" t="s">
        <v>104</v>
      </c>
    </row>
    <row r="9" spans="1:6" ht="15" customHeight="1" x14ac:dyDescent="0.25">
      <c r="A9" s="78" t="s">
        <v>105</v>
      </c>
      <c r="B9" s="78"/>
      <c r="C9" s="78"/>
      <c r="D9" s="78"/>
      <c r="E9" s="78"/>
      <c r="F9" s="78"/>
    </row>
    <row r="10" spans="1:6" ht="15" customHeight="1" x14ac:dyDescent="0.25">
      <c r="A10" s="16" t="s">
        <v>96</v>
      </c>
      <c r="B10" s="16" t="s">
        <v>106</v>
      </c>
      <c r="C10" s="16" t="s">
        <v>107</v>
      </c>
      <c r="D10" s="16"/>
      <c r="E10" s="16" t="s">
        <v>100</v>
      </c>
      <c r="F10" s="16" t="s">
        <v>50</v>
      </c>
    </row>
    <row r="11" spans="1:6" ht="18" customHeight="1" x14ac:dyDescent="0.25">
      <c r="A11" s="19" t="s">
        <v>108</v>
      </c>
      <c r="B11" s="43">
        <f>'Business &amp; Personal Costs'!D52</f>
        <v>0.19699745570209135</v>
      </c>
      <c r="C11" s="27">
        <f>B4</f>
        <v>10</v>
      </c>
      <c r="E11" s="4">
        <f>B11*C11</f>
        <v>1.9699745570209135</v>
      </c>
      <c r="F11" s="26" t="s">
        <v>109</v>
      </c>
    </row>
    <row r="12" spans="1:6" ht="15" customHeight="1" x14ac:dyDescent="0.25">
      <c r="A12" s="79" t="s">
        <v>110</v>
      </c>
      <c r="B12" s="79"/>
      <c r="C12" s="79"/>
      <c r="D12" s="79"/>
      <c r="E12" s="79"/>
      <c r="F12" s="79"/>
    </row>
    <row r="13" spans="1:6" ht="15" customHeight="1" x14ac:dyDescent="0.25">
      <c r="A13" s="10" t="s">
        <v>111</v>
      </c>
      <c r="B13" s="10" t="s">
        <v>112</v>
      </c>
      <c r="C13" s="10" t="s">
        <v>84</v>
      </c>
      <c r="D13" s="10" t="s">
        <v>113</v>
      </c>
      <c r="E13" s="10" t="s">
        <v>114</v>
      </c>
      <c r="F13" s="10" t="s">
        <v>50</v>
      </c>
    </row>
    <row r="14" spans="1:6" ht="18" customHeight="1" x14ac:dyDescent="0.25">
      <c r="A14" s="24"/>
      <c r="B14" s="5"/>
      <c r="C14" s="44">
        <f>IFERROR(INDEX('Variable Costs'!$F$5:$F$24,MATCH(A14,'Variable Costs'!$A$5:$A$24,0)),0)</f>
        <v>0</v>
      </c>
      <c r="D14" s="25">
        <v>1</v>
      </c>
      <c r="E14" s="4">
        <f t="shared" ref="E14:E23" si="0">IFERROR(C14*D14,0)</f>
        <v>0</v>
      </c>
      <c r="F14" s="26" t="s">
        <v>115</v>
      </c>
    </row>
    <row r="15" spans="1:6" ht="18" customHeight="1" x14ac:dyDescent="0.25">
      <c r="A15" s="24"/>
      <c r="B15" s="13"/>
      <c r="C15" s="44">
        <f>IFERROR(INDEX('Variable Costs'!$F$5:$F$24,MATCH(A15,'Variable Costs'!$A$5:$A$24,0)),0)</f>
        <v>0</v>
      </c>
      <c r="D15" s="25">
        <v>1</v>
      </c>
      <c r="E15" s="4">
        <f t="shared" si="0"/>
        <v>0</v>
      </c>
      <c r="F15" s="26" t="s">
        <v>115</v>
      </c>
    </row>
    <row r="16" spans="1:6" ht="18" customHeight="1" x14ac:dyDescent="0.25">
      <c r="A16" s="24"/>
      <c r="B16" s="5"/>
      <c r="C16" s="44">
        <f>IFERROR(INDEX('Variable Costs'!$F$5:$F$24,MATCH(A16,'Variable Costs'!$A$5:$A$24,0)),0)</f>
        <v>0</v>
      </c>
      <c r="D16" s="25">
        <v>1</v>
      </c>
      <c r="E16" s="4">
        <f t="shared" si="0"/>
        <v>0</v>
      </c>
      <c r="F16" s="26" t="s">
        <v>115</v>
      </c>
    </row>
    <row r="17" spans="1:6" ht="18" customHeight="1" x14ac:dyDescent="0.25">
      <c r="A17" s="24"/>
      <c r="B17" s="13"/>
      <c r="C17" s="44">
        <f>IFERROR(INDEX('Variable Costs'!$F$5:$F$24,MATCH(A17,'Variable Costs'!$A$5:$A$24,0)),0)</f>
        <v>0</v>
      </c>
      <c r="D17" s="25">
        <v>1</v>
      </c>
      <c r="E17" s="4">
        <f t="shared" si="0"/>
        <v>0</v>
      </c>
      <c r="F17" s="26" t="s">
        <v>115</v>
      </c>
    </row>
    <row r="18" spans="1:6" ht="18" customHeight="1" x14ac:dyDescent="0.25">
      <c r="A18" s="24"/>
      <c r="B18" s="5"/>
      <c r="C18" s="44">
        <f>IFERROR(INDEX('Variable Costs'!$F$5:$F$24,MATCH(A18,'Variable Costs'!$A$5:$A$24,0)),0)</f>
        <v>0</v>
      </c>
      <c r="D18" s="25">
        <v>1</v>
      </c>
      <c r="E18" s="4">
        <f t="shared" si="0"/>
        <v>0</v>
      </c>
      <c r="F18" s="26" t="s">
        <v>115</v>
      </c>
    </row>
    <row r="19" spans="1:6" ht="18" customHeight="1" x14ac:dyDescent="0.25">
      <c r="A19" s="24"/>
      <c r="B19" s="13"/>
      <c r="C19" s="44">
        <f>IFERROR(INDEX('Variable Costs'!$F$5:$F$24,MATCH(A19,'Variable Costs'!$A$5:$A$24,0)),0)</f>
        <v>0</v>
      </c>
      <c r="D19" s="25">
        <v>1</v>
      </c>
      <c r="E19" s="4">
        <f t="shared" si="0"/>
        <v>0</v>
      </c>
      <c r="F19" s="26" t="s">
        <v>115</v>
      </c>
    </row>
    <row r="20" spans="1:6" ht="18" customHeight="1" x14ac:dyDescent="0.25">
      <c r="A20" s="24"/>
      <c r="B20" s="5"/>
      <c r="C20" s="44">
        <f>IFERROR(INDEX('Variable Costs'!$F$5:$F$24,MATCH(A20,'Variable Costs'!$A$5:$A$24,0)),0)</f>
        <v>0</v>
      </c>
      <c r="D20" s="25">
        <v>1</v>
      </c>
      <c r="E20" s="4">
        <f t="shared" si="0"/>
        <v>0</v>
      </c>
      <c r="F20" s="26" t="s">
        <v>115</v>
      </c>
    </row>
    <row r="21" spans="1:6" ht="18" customHeight="1" x14ac:dyDescent="0.25">
      <c r="A21" s="24"/>
      <c r="B21" s="13"/>
      <c r="C21" s="44">
        <f>IFERROR(INDEX('Variable Costs'!$F$5:$F$24,MATCH(A21,'Variable Costs'!$A$5:$A$24,0)),0)</f>
        <v>0</v>
      </c>
      <c r="D21" s="25">
        <v>1</v>
      </c>
      <c r="E21" s="4">
        <f t="shared" si="0"/>
        <v>0</v>
      </c>
      <c r="F21" s="26" t="s">
        <v>115</v>
      </c>
    </row>
    <row r="22" spans="1:6" ht="18" customHeight="1" x14ac:dyDescent="0.25">
      <c r="A22" s="24"/>
      <c r="B22" s="5"/>
      <c r="C22" s="44">
        <f>IFERROR(INDEX('Variable Costs'!$F$5:$F$24,MATCH(A22,'Variable Costs'!$A$5:$A$24,0)),0)</f>
        <v>0</v>
      </c>
      <c r="D22" s="25">
        <v>1</v>
      </c>
      <c r="E22" s="4">
        <f t="shared" si="0"/>
        <v>0</v>
      </c>
      <c r="F22" s="26" t="s">
        <v>115</v>
      </c>
    </row>
    <row r="23" spans="1:6" ht="18" customHeight="1" x14ac:dyDescent="0.25">
      <c r="A23" s="24"/>
      <c r="B23" s="13"/>
      <c r="C23" s="44">
        <f>IFERROR(INDEX('Variable Costs'!$F$5:$F$24,MATCH(A23,'Variable Costs'!$A$5:$A$24,0)),0)</f>
        <v>0</v>
      </c>
      <c r="D23" s="25">
        <v>1</v>
      </c>
      <c r="E23" s="4">
        <f t="shared" si="0"/>
        <v>0</v>
      </c>
      <c r="F23" s="26" t="s">
        <v>115</v>
      </c>
    </row>
    <row r="24" spans="1:6" ht="15" customHeight="1" x14ac:dyDescent="0.25">
      <c r="A24" s="45" t="s">
        <v>116</v>
      </c>
      <c r="E24" s="4">
        <f>SUM(E14:E23)</f>
        <v>0</v>
      </c>
    </row>
    <row r="26" spans="1:6" ht="15" customHeight="1" x14ac:dyDescent="0.25">
      <c r="A26" s="69" t="s">
        <v>117</v>
      </c>
      <c r="B26" s="69"/>
      <c r="C26" s="69"/>
      <c r="D26" s="69"/>
      <c r="E26" s="69"/>
      <c r="F26" s="69"/>
    </row>
    <row r="27" spans="1:6" ht="15" customHeight="1" x14ac:dyDescent="0.25">
      <c r="A27" s="1" t="s">
        <v>60</v>
      </c>
      <c r="B27" s="1"/>
      <c r="C27" s="1"/>
      <c r="D27" s="1"/>
      <c r="E27" s="1" t="s">
        <v>100</v>
      </c>
      <c r="F27" s="1" t="s">
        <v>50</v>
      </c>
    </row>
    <row r="28" spans="1:6" ht="18" customHeight="1" x14ac:dyDescent="0.25">
      <c r="A28" s="24"/>
      <c r="B28" s="46"/>
      <c r="C28" s="46"/>
      <c r="D28" s="46"/>
      <c r="E28" s="35">
        <v>0</v>
      </c>
      <c r="F28" s="46"/>
    </row>
    <row r="29" spans="1:6" ht="18" customHeight="1" x14ac:dyDescent="0.25">
      <c r="A29" s="24"/>
      <c r="B29" s="46"/>
      <c r="C29" s="46"/>
      <c r="D29" s="46"/>
      <c r="E29" s="35">
        <v>0</v>
      </c>
      <c r="F29" s="46"/>
    </row>
    <row r="30" spans="1:6" ht="18" customHeight="1" x14ac:dyDescent="0.25">
      <c r="A30" s="24"/>
      <c r="B30" s="46"/>
      <c r="C30" s="46"/>
      <c r="D30" s="46"/>
      <c r="E30" s="35">
        <v>0</v>
      </c>
      <c r="F30" s="46"/>
    </row>
    <row r="31" spans="1:6" ht="18" customHeight="1" x14ac:dyDescent="0.25">
      <c r="A31" s="24"/>
      <c r="B31" s="46"/>
      <c r="C31" s="46"/>
      <c r="D31" s="46"/>
      <c r="E31" s="35">
        <v>0</v>
      </c>
      <c r="F31" s="46"/>
    </row>
    <row r="32" spans="1:6" ht="15" customHeight="1" x14ac:dyDescent="0.25">
      <c r="A32" s="28" t="s">
        <v>118</v>
      </c>
      <c r="E32" s="4">
        <f>SUM(E28:E31)</f>
        <v>0</v>
      </c>
    </row>
    <row r="34" spans="1:6" ht="27.75" customHeight="1" x14ac:dyDescent="0.25">
      <c r="A34" s="76" t="s">
        <v>205</v>
      </c>
      <c r="B34" s="76"/>
      <c r="C34" s="76"/>
      <c r="D34" s="76"/>
      <c r="E34" s="47">
        <f>((E7+E8+E11+E24+E32)*(1+IF('Business &amp; Personal Costs'!$F$67,0.2,0)))</f>
        <v>1.9699745570209135</v>
      </c>
      <c r="F34" s="48" t="s">
        <v>119</v>
      </c>
    </row>
    <row r="35" spans="1:6" ht="22.5" customHeight="1" x14ac:dyDescent="0.25">
      <c r="E35" s="54"/>
      <c r="F35" s="48"/>
    </row>
    <row r="36" spans="1:6" ht="15" customHeight="1" x14ac:dyDescent="0.25">
      <c r="A36" s="69" t="s">
        <v>120</v>
      </c>
      <c r="B36" s="69"/>
      <c r="C36" s="69"/>
      <c r="D36" s="69"/>
      <c r="E36" s="69"/>
      <c r="F36" s="69"/>
    </row>
    <row r="37" spans="1:6" ht="18" customHeight="1" x14ac:dyDescent="0.25">
      <c r="A37" s="2" t="s">
        <v>121</v>
      </c>
      <c r="B37" s="4">
        <f>E7</f>
        <v>0</v>
      </c>
      <c r="C37" s="49">
        <f>IFERROR(B37/E34,0)</f>
        <v>0</v>
      </c>
      <c r="D37" s="5" t="s">
        <v>122</v>
      </c>
      <c r="E37" s="18"/>
      <c r="F37" s="18"/>
    </row>
    <row r="38" spans="1:6" ht="18" customHeight="1" x14ac:dyDescent="0.25">
      <c r="A38" s="6" t="s">
        <v>123</v>
      </c>
      <c r="B38" s="4">
        <f>E8</f>
        <v>0</v>
      </c>
      <c r="C38" s="49">
        <f>IFERROR(B38/E34,0)</f>
        <v>0</v>
      </c>
      <c r="D38" s="7" t="s">
        <v>122</v>
      </c>
      <c r="E38" s="50"/>
      <c r="F38" s="50"/>
    </row>
    <row r="39" spans="1:6" ht="18" customHeight="1" x14ac:dyDescent="0.25">
      <c r="A39" s="2" t="s">
        <v>124</v>
      </c>
      <c r="B39" s="4">
        <f>E11</f>
        <v>1.9699745570209135</v>
      </c>
      <c r="C39" s="49">
        <f>IFERROR(B39/E34,0)</f>
        <v>1</v>
      </c>
      <c r="D39" s="5" t="s">
        <v>122</v>
      </c>
      <c r="E39" s="18"/>
      <c r="F39" s="18"/>
    </row>
    <row r="40" spans="1:6" ht="18" customHeight="1" x14ac:dyDescent="0.25">
      <c r="A40" s="6" t="s">
        <v>125</v>
      </c>
      <c r="B40" s="4">
        <f>E24</f>
        <v>0</v>
      </c>
      <c r="C40" s="49">
        <f>IFERROR(B40/E34,0)</f>
        <v>0</v>
      </c>
      <c r="D40" s="7" t="s">
        <v>122</v>
      </c>
      <c r="E40" s="50"/>
      <c r="F40" s="50"/>
    </row>
    <row r="41" spans="1:6" ht="18" customHeight="1" x14ac:dyDescent="0.25">
      <c r="A41" s="2" t="s">
        <v>126</v>
      </c>
      <c r="B41" s="4">
        <f>E32</f>
        <v>0</v>
      </c>
      <c r="C41" s="49">
        <f>IFERROR(B41/E34,0)</f>
        <v>0</v>
      </c>
      <c r="D41" s="5" t="s">
        <v>122</v>
      </c>
      <c r="E41" s="18"/>
      <c r="F41" s="18"/>
    </row>
  </sheetData>
  <mergeCells count="8">
    <mergeCell ref="A26:F26"/>
    <mergeCell ref="A34:D34"/>
    <mergeCell ref="A36:F36"/>
    <mergeCell ref="A1:F1"/>
    <mergeCell ref="B2:F2"/>
    <mergeCell ref="A5:F5"/>
    <mergeCell ref="A9:F9"/>
    <mergeCell ref="A12:F1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ErrorMessage="1" errorTitle="Invalid Selection" error="Please select a product from the dropdown list." xr:uid="{00000000-0002-0000-0700-000000000000}">
          <x14:formula1>
            <xm:f>'Variable Costs'!$A$5:$A$24</xm:f>
          </x14:formula1>
          <x14:formula2>
            <xm:f>0</xm:f>
          </x14:formula2>
          <xm:sqref>A14:A23</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Read Me</vt:lpstr>
      <vt:lpstr>Business &amp; Personal Costs</vt:lpstr>
      <vt:lpstr>Variable Costs</vt:lpstr>
      <vt:lpstr>Service 1</vt:lpstr>
      <vt:lpstr>Service 2</vt:lpstr>
      <vt:lpstr>Service 3</vt:lpstr>
      <vt:lpstr>Service 4</vt:lpstr>
      <vt:lpstr>Service 5</vt:lpstr>
      <vt:lpstr>Service 6</vt:lpstr>
      <vt:lpstr>Service 7</vt:lpstr>
      <vt:lpstr>Service 8</vt:lpstr>
      <vt:lpstr>Service 9</vt:lpstr>
      <vt:lpstr>Service 10</vt:lpstr>
      <vt:lpstr>Enter_as_decimal_e.g._0.20___20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Office Right</cp:lastModifiedBy>
  <cp:revision>0</cp:revision>
  <dcterms:created xsi:type="dcterms:W3CDTF">2026-03-03T09:09:02Z</dcterms:created>
  <dcterms:modified xsi:type="dcterms:W3CDTF">2026-03-16T12:13:13Z</dcterms:modified>
  <dc:language>en-US</dc:language>
</cp:coreProperties>
</file>